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activeTab="0"/>
  </bookViews>
  <sheets>
    <sheet name="1.sz. melléklet " sheetId="1" r:id="rId1"/>
    <sheet name="intézményi " sheetId="2" r:id="rId2"/>
    <sheet name="szakfeladatos" sheetId="3" r:id="rId3"/>
    <sheet name="működési " sheetId="4" r:id="rId4"/>
    <sheet name="felhalm.bev." sheetId="5" r:id="rId5"/>
    <sheet name="támogatások" sheetId="6" r:id="rId6"/>
    <sheet name="gördülő tervezés" sheetId="7" r:id="rId7"/>
    <sheet name="tartalék" sheetId="8" r:id="rId8"/>
    <sheet name="hitel " sheetId="9" r:id="rId9"/>
    <sheet name="finanszírozási" sheetId="10" r:id="rId10"/>
  </sheets>
  <definedNames/>
  <calcPr fullCalcOnLoad="1"/>
</workbook>
</file>

<file path=xl/sharedStrings.xml><?xml version="1.0" encoding="utf-8"?>
<sst xmlns="http://schemas.openxmlformats.org/spreadsheetml/2006/main" count="630" uniqueCount="508">
  <si>
    <t>adatok: eFt-ban</t>
  </si>
  <si>
    <t>MEGNEVEZÉS</t>
  </si>
  <si>
    <t>I. INTÉZMÉNYI KIADÁSOK</t>
  </si>
  <si>
    <t>II. ÖNKORMÁNYZATI BEVÉTELEK</t>
  </si>
  <si>
    <t>Önkormányzati működési bevételek</t>
  </si>
  <si>
    <t>1./ Intézményi tevékenységek bevételei</t>
  </si>
  <si>
    <t>2./ Sajátos működési bevételek</t>
  </si>
  <si>
    <t>- helyi adók, pótlék</t>
  </si>
  <si>
    <t>- gépjárműadó</t>
  </si>
  <si>
    <t>Összesen:</t>
  </si>
  <si>
    <t>II. ÖNKORMÁNYZATI KIADÁSOK</t>
  </si>
  <si>
    <t>1./ Normatív és egyéb állami támogatás</t>
  </si>
  <si>
    <t>Működési kiadások</t>
  </si>
  <si>
    <t>Felhalmozási jellegű kiadások</t>
  </si>
  <si>
    <t>Hitelek, törlesztés</t>
  </si>
  <si>
    <t>Működési hitel</t>
  </si>
  <si>
    <t>Megnevezés</t>
  </si>
  <si>
    <t>Mindösszesen:</t>
  </si>
  <si>
    <t>bevételi  és  kiadási  előirányzata  szakfeladatonként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</si>
  <si>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</si>
  <si>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</si>
  <si>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</si>
  <si>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</si>
  <si>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</si>
  <si>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</si>
  <si>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</si>
  <si>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</si>
  <si>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</si>
  <si>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</si>
  <si>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</si>
  <si>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</si>
  <si>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</si>
  <si>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</si>
  <si>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előirányzata feladatonként</t>
  </si>
  <si>
    <t>Szakfeladat megnevezése</t>
  </si>
  <si>
    <t>- Polgárőrség (műk. célú)</t>
  </si>
  <si>
    <t>- Időskorúak járadéka</t>
  </si>
  <si>
    <t>- Átmeneti segély gyermekeknek</t>
  </si>
  <si>
    <t>- Átmeneti segély felnőtteknek</t>
  </si>
  <si>
    <t>- Közgyógyellátás</t>
  </si>
  <si>
    <t>működési kiadásainak részletezése</t>
  </si>
  <si>
    <t>Járulékok</t>
  </si>
  <si>
    <t>Összesen</t>
  </si>
  <si>
    <t>rendelethez</t>
  </si>
  <si>
    <t>Hosszú lejáratú hitel</t>
  </si>
  <si>
    <t>A működési és fejlesztési célú bevételek és kiadások</t>
  </si>
  <si>
    <t>I. Működési bevételek és kiadások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</si>
  <si>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</si>
  <si>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</si>
  <si>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</si>
  <si>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</si>
  <si>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</si>
  <si>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</si>
  <si>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</si>
  <si>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összesen: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</si>
  <si>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</si>
  <si>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</si>
  <si>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</si>
  <si>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</si>
  <si>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</si>
  <si>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</si>
  <si>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</si>
  <si>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</si>
  <si>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</si>
  <si>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</si>
  <si>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összesen: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</si>
  <si>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</si>
  <si>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</si>
  <si>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</si>
  <si>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</si>
  <si>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</si>
  <si>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</si>
  <si>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</si>
  <si>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</si>
  <si>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</si>
  <si>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</si>
  <si>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Értékesített tárgyi eszközök, immateriális javak utáni ÁFA-befizetés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</si>
  <si>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</si>
  <si>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</si>
  <si>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</si>
  <si>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</si>
  <si>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</si>
  <si>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</t>
  </si>
  <si>
    <t>Önkormányzat bevételei összesen</t>
  </si>
  <si>
    <t>Önkormányzat kiadásai összesen: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</si>
  <si>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</si>
  <si>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</si>
  <si>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</si>
  <si>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</si>
  <si>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</si>
  <si>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</si>
  <si>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</si>
  <si>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</si>
  <si>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</si>
  <si>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</si>
  <si>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</si>
  <si>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</si>
  <si>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</si>
  <si>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</si>
  <si>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</si>
  <si>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</si>
  <si>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</si>
  <si>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</si>
  <si>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</si>
  <si>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</si>
  <si>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</si>
  <si>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</si>
  <si>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- Felső fokú intézményben tanulók támogatása (BURSA Hungarica)</t>
  </si>
  <si>
    <t>Dologi kiadások és egyéb folyó kiadások (levonva az értékesített tárgyi eszk. és immat. javak utáni ÁFA-befizetés és kamatkifizetés)</t>
  </si>
  <si>
    <t>- céltartalék</t>
  </si>
  <si>
    <t>Általános tartalék</t>
  </si>
  <si>
    <t>- Rendszeres szociális segély egyéb jogcímen</t>
  </si>
  <si>
    <t>- Gyermekvédelmi támogatás</t>
  </si>
  <si>
    <t>- Közlekedési támogatás</t>
  </si>
  <si>
    <t>- Köztemetés</t>
  </si>
  <si>
    <t>- általános tartalék</t>
  </si>
  <si>
    <t>I. INTÉZMÉNYI SAJÁT BEVÉTEL</t>
  </si>
  <si>
    <t>Felhalmozási kiadások</t>
  </si>
  <si>
    <t>Támogatás, pe. átadás</t>
  </si>
  <si>
    <t>Felhalmozási és hosszú lejáratú hitel</t>
  </si>
  <si>
    <r>
      <t>adatok:</t>
    </r>
    <r>
      <rPr>
        <i/>
        <sz val="10"/>
        <rFont val="Times New Roman CE"/>
        <family val="1"/>
      </rPr>
      <t xml:space="preserve"> eFt-ban</t>
    </r>
  </si>
  <si>
    <t>n. kiad.</t>
  </si>
  <si>
    <t>bevételi  és  kiadási  előirányzata</t>
  </si>
  <si>
    <t>BEVÉTELEK</t>
  </si>
  <si>
    <t>KIADÁSOK</t>
  </si>
  <si>
    <t>- Egyesített Óvodai Intézmény</t>
  </si>
  <si>
    <t>- Le: intézményi támogatás</t>
  </si>
  <si>
    <t>ÖSSZESEN:</t>
  </si>
  <si>
    <t>- Nyíregyháza és Térsége Hulladéklerakó Társaság támogatása</t>
  </si>
  <si>
    <t>hitel, kölcs.</t>
  </si>
  <si>
    <t>- intézményi (bérleti díjak, környv. bírság)</t>
  </si>
  <si>
    <t>- TISZK támogatás (működési célú)</t>
  </si>
  <si>
    <t>Létszám (fő)</t>
  </si>
  <si>
    <t>Dologi kiadások</t>
  </si>
  <si>
    <t>- Köztestületi Tűzoltóság támogatása (működési célú)</t>
  </si>
  <si>
    <t>Intézményi működési bevételek (levonva a felhalmozási ÁFA-vissza-térülések, értékesített tárgyi eszközök és immateriális javak ÁFA-ja, működési célú pénzeszköz-átvétel államháztartáson kívülről)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</si>
  <si>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</si>
  <si>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</si>
  <si>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</si>
  <si>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</si>
  <si>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</si>
  <si>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</si>
  <si>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pénzeszköz-átvétel államháztartáson kívülről)</t>
  </si>
  <si>
    <t>Önkormányzatok sajátos felhalmozási és tőke bevételei</t>
  </si>
  <si>
    <t>Fejlesztési célú támogatások</t>
  </si>
  <si>
    <t>Felhalmozáci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</si>
  <si>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</si>
  <si>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</si>
  <si>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</si>
  <si>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</si>
  <si>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</si>
  <si>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I. INTÉZMÉNYI KIADÁSOK ÖSSZESEN:</t>
  </si>
  <si>
    <t>II. ÖNKORMÁNYZATI KIADÁSOK ÖSSZESEN</t>
  </si>
  <si>
    <t>Támogatások, pénzeszköz-átvételek összesen:</t>
  </si>
  <si>
    <t>Önkormányzati működési bevételek összesen</t>
  </si>
  <si>
    <t>Önkormányzat felhalmozási és tőke jellegű bevételei</t>
  </si>
  <si>
    <t>Támogatások, pénzeszköz-átvételek</t>
  </si>
  <si>
    <t>Támogatások, pénzeszköz-átadások</t>
  </si>
  <si>
    <t>I+II. KÖLTSÉGVETÉS BEVÉTELEI MINDÖSSZESEN</t>
  </si>
  <si>
    <t>I+II. KÖLTSÉGVETÉS KIADÁSAI MINDÖSSZESEN</t>
  </si>
  <si>
    <t>2./ Működési célra átvett pénzeszközök</t>
  </si>
  <si>
    <t>3./ Fejlesztési célra átvett pénzeszközök</t>
  </si>
  <si>
    <t>II. ÖNKORMÁNYZATI BEVÉTELEK ÖSSZESEN</t>
  </si>
  <si>
    <t>Pénzforgalom nélküli kiadások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</si>
  <si>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</si>
  <si>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</si>
  <si>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</si>
  <si>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</si>
  <si>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</si>
  <si>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</si>
  <si>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</si>
  <si>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</si>
  <si>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</si>
  <si>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</si>
  <si>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</si>
  <si>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</si>
  <si>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</si>
  <si>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</si>
  <si>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</si>
  <si>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</si>
  <si>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</si>
  <si>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</si>
  <si>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</si>
  <si>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</si>
  <si>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</si>
  <si>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</si>
  <si>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</si>
  <si>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</si>
  <si>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</si>
  <si>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</si>
  <si>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</si>
  <si>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</si>
  <si>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</si>
  <si>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-Műv. Központ és Könyvtár</t>
  </si>
  <si>
    <t>- Zeneiskola</t>
  </si>
  <si>
    <t>Polgármesteri Hivatal</t>
  </si>
  <si>
    <t>Városi Kincstár összesen:</t>
  </si>
  <si>
    <t>- TISZATÉR támogatás</t>
  </si>
  <si>
    <t>- TÖOSZ támogatás</t>
  </si>
  <si>
    <t>- Többcélú Kistérségi Társulás támogatása</t>
  </si>
  <si>
    <t>- Többcélú Kistérségi Társulás Int.támogatás-Szociális tevékenység (működési célú)</t>
  </si>
  <si>
    <t>- Ápolási díj-méltányossági</t>
  </si>
  <si>
    <t>Máshová nem sorolt sporttevékenység (működési célú)</t>
  </si>
  <si>
    <t>Önkormányzat igazgatási tevékenysége (működési célú)</t>
  </si>
  <si>
    <t xml:space="preserve">- Polgármesteri keret </t>
  </si>
  <si>
    <t>- Helyi tömegközlekedés támogatása (működési célú)</t>
  </si>
  <si>
    <t>Városi Kincstár-közhasznú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</si>
  <si>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</si>
  <si>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</si>
  <si>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</si>
  <si>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</si>
  <si>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</si>
  <si>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</si>
  <si>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</si>
  <si>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</si>
  <si>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</si>
  <si>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</si>
  <si>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</si>
  <si>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</si>
  <si>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</si>
  <si>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</si>
  <si>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</si>
  <si>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</si>
  <si>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</si>
  <si>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</si>
  <si>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</si>
  <si>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</si>
  <si>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</si>
  <si>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</si>
  <si>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</si>
  <si>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</si>
  <si>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</si>
  <si>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</si>
  <si>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</si>
  <si>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</si>
  <si>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</si>
  <si>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</si>
  <si>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</si>
  <si>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</si>
  <si>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</si>
  <si>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</si>
  <si>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</si>
  <si>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Magánsz. á. befiz. építm.- és telek- és luxusadó 20 %-a *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</si>
  <si>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</si>
  <si>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</si>
  <si>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</si>
  <si>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</si>
  <si>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</si>
  <si>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</si>
  <si>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</si>
  <si>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</si>
  <si>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</si>
  <si>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</si>
  <si>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</si>
  <si>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</si>
  <si>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</si>
  <si>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</si>
  <si>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Értékesített tárgyi eszk. és immat. javak ÁFA-ja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</si>
  <si>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</si>
  <si>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</si>
  <si>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</si>
  <si>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</si>
  <si>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</si>
  <si>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</si>
  <si>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</si>
  <si>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</si>
  <si>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</si>
  <si>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</si>
  <si>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</si>
  <si>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</si>
  <si>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</si>
  <si>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</si>
  <si>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</si>
  <si>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</si>
  <si>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</si>
  <si>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</si>
  <si>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</si>
  <si>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Pénzügyi befektetések kiadásai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</si>
  <si>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</si>
  <si>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</si>
  <si>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</si>
  <si>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>Értékesített tárgyi e. immat. javak ÁFA befizetése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</si>
  <si>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</si>
  <si>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</si>
  <si>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</si>
  <si>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</si>
  <si>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</si>
  <si>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</si>
  <si>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</si>
  <si>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</si>
  <si>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</si>
  <si>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</si>
  <si>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</si>
  <si>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Városi Televízió támogatása-működési célú</t>
  </si>
  <si>
    <t>- SZ-SZ-B Megyei Szilárd Hulladékgazd.Társ.támogatása</t>
  </si>
  <si>
    <t>- Kereső tevékenység mellett rendszeres szoc.segély</t>
  </si>
  <si>
    <t>- Ápolási díj-normatív</t>
  </si>
  <si>
    <t>- SZJA-helyben maradó és jöv.kül.mérs.</t>
  </si>
  <si>
    <t>- Királyéri Vízgazdálkodási Társulás támogatása (működési célú)</t>
  </si>
  <si>
    <t>- Szennyvízcsatorna érdekeltségi hozzájárulások (felhalmozási célú)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</si>
  <si>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</si>
  <si>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</si>
  <si>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</si>
  <si>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</si>
  <si>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</si>
  <si>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</si>
  <si>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</si>
  <si>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</si>
  <si>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</si>
  <si>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</si>
  <si>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</si>
  <si>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</si>
  <si>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</si>
  <si>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</si>
  <si>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</si>
  <si>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</si>
  <si>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</si>
  <si>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</si>
  <si>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</si>
  <si>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</si>
  <si>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</si>
  <si>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</si>
  <si>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</si>
  <si>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</si>
  <si>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</si>
  <si>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</si>
  <si>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</si>
  <si>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</si>
  <si>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</si>
  <si>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- LEADER közösség támogatása</t>
  </si>
  <si>
    <t>- Óvodáztatási támogatás</t>
  </si>
  <si>
    <t>- Helyi rádió támogatása-működési célú</t>
  </si>
  <si>
    <t xml:space="preserve">- Tiszavasvári SE támogatása-szakosztályok </t>
  </si>
  <si>
    <t xml:space="preserve">- Tiszavasvári SE támogatása-sportlétesítmények működtetéséhez </t>
  </si>
  <si>
    <t>- Normatíva visszafizetés miatti tartalék</t>
  </si>
  <si>
    <t>- Egyéb tartalék</t>
  </si>
  <si>
    <t>Pénzforgalom nélküli bevételek</t>
  </si>
  <si>
    <t xml:space="preserve">  ebből:    Szakképzési hozzájárulás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</si>
  <si>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</si>
  <si>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</si>
  <si>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</si>
  <si>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</si>
  <si>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</si>
  <si>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</si>
  <si>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</si>
  <si>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</si>
  <si>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</si>
  <si>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</si>
  <si>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</si>
  <si>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</si>
  <si>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</si>
  <si>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</si>
  <si>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</si>
  <si>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</si>
  <si>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</si>
  <si>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</si>
  <si>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</si>
  <si>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</si>
  <si>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</si>
  <si>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</si>
  <si>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</si>
  <si>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</si>
  <si>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</si>
  <si>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</si>
  <si>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</si>
  <si>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</si>
  <si>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</si>
  <si>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</si>
  <si>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</si>
  <si>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</si>
  <si>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</si>
  <si>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</si>
  <si>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</si>
  <si>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</si>
  <si>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</si>
  <si>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</si>
  <si>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</si>
  <si>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</si>
  <si>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</si>
  <si>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</si>
  <si>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</si>
  <si>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</si>
  <si>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</si>
  <si>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 xml:space="preserve">-Többcélú Kistérségi Társulás Int.támogatás-OEP (működési célú)  </t>
  </si>
  <si>
    <t>Segélyek, támogatások (műk. célú)</t>
  </si>
  <si>
    <t xml:space="preserve">- Rendszeres szociális segély </t>
  </si>
  <si>
    <t>Diáksport egyesület támogatás</t>
  </si>
  <si>
    <t>Közutak, hidak üzemeltetése, fenntartása</t>
  </si>
  <si>
    <t>Társ.-i tevékenységekkel összefüggő ter. ig.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</si>
  <si>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</si>
  <si>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</si>
  <si>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</si>
  <si>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</si>
  <si>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</si>
  <si>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</si>
  <si>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</si>
  <si>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</si>
  <si>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 xml:space="preserve">  vis maior és közp. tám. maradványa</t>
  </si>
  <si>
    <t>1</t>
  </si>
  <si>
    <t>2</t>
  </si>
  <si>
    <t>3</t>
  </si>
  <si>
    <t>4</t>
  </si>
  <si>
    <t>5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</si>
  <si>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</si>
  <si>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</si>
  <si>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</si>
  <si>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</si>
  <si>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</si>
  <si>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</si>
  <si>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</si>
  <si>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</si>
  <si>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</si>
  <si>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</si>
  <si>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</si>
  <si>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- Lakásfenntartási támogatás - normatív</t>
  </si>
  <si>
    <t>- Lakásfenntartási támogatás - méltányossági</t>
  </si>
  <si>
    <t>Működési célú pénzmaradvány igénybe vétele</t>
  </si>
  <si>
    <t xml:space="preserve">Tiszavasvári Város Önkormányzata 2011. évi költségvetésének </t>
  </si>
  <si>
    <t>2011. évi előirányzat</t>
  </si>
  <si>
    <t>2011. évi költségvetése</t>
  </si>
  <si>
    <t>- Városi Kincstár (közmunka)</t>
  </si>
  <si>
    <t>2011. év</t>
  </si>
  <si>
    <t>Az önkormányzat 2011. évi költségvetésének</t>
  </si>
  <si>
    <t>A Polgármesteri Hivatal 2011. évi költségvetése</t>
  </si>
  <si>
    <t>2011. évi eredeti előirányzat</t>
  </si>
  <si>
    <t xml:space="preserve">A 2011. évi támogatások, pénzeszközátadások </t>
  </si>
  <si>
    <t xml:space="preserve">2011-2012-2013. évi alakulása </t>
  </si>
  <si>
    <t xml:space="preserve">2011. évi költségvetésében rendelkezésre álló tartalékok </t>
  </si>
  <si>
    <t>Tiszavasvári Város Önkormányzata 2011. évi költségvetésének</t>
  </si>
  <si>
    <t>Városi Kincstár-közfogl.</t>
  </si>
  <si>
    <t>- Múzeum rendezvényeinek támogatása (műk. célú)</t>
  </si>
  <si>
    <t xml:space="preserve"> Egyéb m.n.s. közösségi, társadalmi tevékenységek támogatása</t>
  </si>
  <si>
    <t>- Többcélú Kistérségi Társulás Int.támogatás-Szociális Otthon (működési célú)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</si>
  <si>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</si>
  <si>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</si>
  <si>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</si>
  <si>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</si>
  <si>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Kerékpárút építés</t>
  </si>
  <si>
    <t>Strand körépület építés</t>
  </si>
  <si>
    <t>Ügyviteli eszközök beszerzése</t>
  </si>
  <si>
    <t>Intézményi beruházások ( szakképzési hozzájárulás terhére )</t>
  </si>
  <si>
    <t>Polgármesteri Hivatal akadálymentesítése</t>
  </si>
  <si>
    <t>Civil-Ház kialakítás</t>
  </si>
  <si>
    <t>Önkormányzatok költségvetési támogatása és átengedett személyi jövedelemadó bevétele</t>
  </si>
  <si>
    <t>Felújítási előirányzatok</t>
  </si>
  <si>
    <t>Egyesített Óvodai Intézmény kazán felújítás</t>
  </si>
  <si>
    <t>Pogármesteri Hivatal- riasztó szerelés</t>
  </si>
  <si>
    <t>- Alapítványi iskola, óvoda támogatás (működési célú)</t>
  </si>
  <si>
    <t>Települési hulladék vegyes (ömlesztett) begyűjtése, szállítása, átrakása (műk.célú)</t>
  </si>
  <si>
    <t>Máshová nem sorolt kulturális tevékenység (működési célú)</t>
  </si>
  <si>
    <t xml:space="preserve">- Amatőr művészeti csoportok és civil szervezetek támogatása </t>
  </si>
  <si>
    <t>- Bérpótló juttatás</t>
  </si>
  <si>
    <r>
      <t xml:space="preserve">2. </t>
    </r>
    <r>
      <rPr>
        <i/>
        <sz val="8"/>
        <rFont val="Times New Roman CE"/>
        <family val="1"/>
      </rPr>
      <t>melléklet</t>
    </r>
  </si>
  <si>
    <t>Váci M. Gimn. energetikai fejl.</t>
  </si>
  <si>
    <t>4. melléklet</t>
  </si>
  <si>
    <t>Normatíva visszafizetés miatt támogatás</t>
  </si>
  <si>
    <t>Saját+pfn</t>
  </si>
  <si>
    <t>- Önkormányzati létesítmények felújítási kerete F</t>
  </si>
  <si>
    <t>- Lakásfelújítási Alap F</t>
  </si>
  <si>
    <t>Felhalmozási céltartalék- OTP Optima F</t>
  </si>
  <si>
    <t>Tiszavasvári Középiskola VMG energetikai fejlesztés saját ereje F</t>
  </si>
  <si>
    <t>- Magánlakások felúj.kerete F</t>
  </si>
  <si>
    <t>Váci M. Gimnázium épületenergetikai fejlesztés</t>
  </si>
  <si>
    <t>Központi orvosi ügyelet kialakítása</t>
  </si>
  <si>
    <t>6</t>
  </si>
  <si>
    <t>TIOP 1.1.1/07/01-Iskolafejlesztés Tiszavasváriban pályázat</t>
  </si>
  <si>
    <t>Város és községgazdálkodás</t>
  </si>
  <si>
    <t>Strandfürdő Kft. témogatása (működési célú)</t>
  </si>
  <si>
    <t>3. melléklet</t>
  </si>
  <si>
    <t>Tervek, programok, UH gép 2.részlet</t>
  </si>
  <si>
    <t>A hitelállomány és a hitelek törlesztése</t>
  </si>
  <si>
    <t>Hitelállomány 2011. január 1.</t>
  </si>
  <si>
    <t>Hiteltörlesztés</t>
  </si>
  <si>
    <t>2011.</t>
  </si>
  <si>
    <t>2012-2013.</t>
  </si>
  <si>
    <t>2014-2017.</t>
  </si>
  <si>
    <t>2018-2030.</t>
  </si>
  <si>
    <t>Hitel a pályázathoz szükséges önrész biztosításához (2-es hitelcél)</t>
  </si>
  <si>
    <t>Hitel a pályázathoz szükséges önrész biztosításához (8-as hitelcél)</t>
  </si>
  <si>
    <r>
      <t xml:space="preserve">Infrastrukturális hitel </t>
    </r>
    <r>
      <rPr>
        <i/>
        <sz val="12"/>
        <rFont val="Times New Roman CE"/>
        <family val="1"/>
      </rPr>
      <t>(lejárat: 2024.)</t>
    </r>
  </si>
  <si>
    <r>
      <t xml:space="preserve">Beruházás a 21. sz. iskolába </t>
    </r>
    <r>
      <rPr>
        <i/>
        <sz val="12"/>
        <rFont val="Times New Roman CE"/>
        <family val="1"/>
      </rPr>
      <t>(</t>
    </r>
    <r>
      <rPr>
        <i/>
        <sz val="12"/>
        <rFont val="Times New Roman CE"/>
        <family val="0"/>
      </rPr>
      <t>lejárat: 2015</t>
    </r>
    <r>
      <rPr>
        <sz val="12"/>
        <rFont val="Times New Roman CE"/>
        <family val="0"/>
      </rPr>
      <t>.</t>
    </r>
    <r>
      <rPr>
        <i/>
        <sz val="12"/>
        <rFont val="Times New Roman CE"/>
        <family val="1"/>
      </rPr>
      <t>)</t>
    </r>
  </si>
  <si>
    <r>
      <t>Viziközmű társ. hitel  (</t>
    </r>
    <r>
      <rPr>
        <i/>
        <sz val="12"/>
        <rFont val="Times New Roman CE"/>
        <family val="0"/>
      </rPr>
      <t>lejárat: 2011.</t>
    </r>
    <r>
      <rPr>
        <sz val="12"/>
        <rFont val="Times New Roman CE"/>
        <family val="1"/>
      </rPr>
      <t>)</t>
    </r>
  </si>
  <si>
    <r>
      <t>Üdülőterületi Csat. Viziközmű Társ. Hitel (</t>
    </r>
    <r>
      <rPr>
        <i/>
        <sz val="12"/>
        <rFont val="Times New Roman CE"/>
        <family val="0"/>
      </rPr>
      <t>lejárat: 2016.)</t>
    </r>
  </si>
  <si>
    <r>
      <t>Deviza alapú hitel személygépkocsi vásárláshoz (</t>
    </r>
    <r>
      <rPr>
        <i/>
        <sz val="12"/>
        <rFont val="Times New Roman CE"/>
        <family val="0"/>
      </rPr>
      <t>lejárat: 2011.)</t>
    </r>
    <r>
      <rPr>
        <sz val="12"/>
        <rFont val="Times New Roman CE"/>
        <family val="1"/>
      </rPr>
      <t xml:space="preserve"> </t>
    </r>
  </si>
  <si>
    <r>
      <t xml:space="preserve">Beruházási hitel Városi Strandfürdő fejlesztéséhez </t>
    </r>
    <r>
      <rPr>
        <i/>
        <sz val="12"/>
        <rFont val="Times New Roman CE"/>
        <family val="0"/>
      </rPr>
      <t>(lejárat: 2029.)</t>
    </r>
  </si>
  <si>
    <r>
      <t xml:space="preserve">Folyószámla hitel </t>
    </r>
    <r>
      <rPr>
        <i/>
        <sz val="12"/>
        <rFont val="Times New Roman CE"/>
        <family val="0"/>
      </rPr>
      <t>(működési)</t>
    </r>
  </si>
  <si>
    <t>Munkabérhitel törlesztés</t>
  </si>
  <si>
    <t>Munkabérhitel felvétel</t>
  </si>
  <si>
    <t>Munkabérhitel hitelkeret 50.000 eFt/hó</t>
  </si>
  <si>
    <t>1. melléklet a  ……./…....(……….) önk. rendelethez</t>
  </si>
  <si>
    <t>a  ……../……..(……...) önk. rendelethez</t>
  </si>
  <si>
    <t xml:space="preserve">  a  …./……...(……....) önk. rendelethez</t>
  </si>
  <si>
    <t>a   ….../……….(……….) önk. rendelethez</t>
  </si>
  <si>
    <t>+</t>
  </si>
  <si>
    <t>5. melléklet a  ….../……...(……....) önk. rendelethez</t>
  </si>
  <si>
    <t>6. melléklet a ……./……...(……….) önk. rendelethez</t>
  </si>
  <si>
    <t xml:space="preserve">a  ….../……...(……....) önk.  </t>
  </si>
  <si>
    <t xml:space="preserve">          a …./……..(………..) önk. rendelethez</t>
  </si>
  <si>
    <t xml:space="preserve">                   a   ….../………(……….) önk. rendelethez                      </t>
  </si>
  <si>
    <t>Polg.Hiv. napelemes rendszer kiép.</t>
  </si>
  <si>
    <t>7</t>
  </si>
  <si>
    <t>Polgármesteri Hivatalon napelemes rendszer kiépítése</t>
  </si>
  <si>
    <t>49997</t>
  </si>
  <si>
    <r>
      <t xml:space="preserve">7. </t>
    </r>
    <r>
      <rPr>
        <i/>
        <sz val="8"/>
        <rFont val="Times New Roman CE"/>
        <family val="1"/>
      </rPr>
      <t>melléklet a  ….../……..(………..) önk. rendelethez</t>
    </r>
  </si>
  <si>
    <t xml:space="preserve">   8. melléklet</t>
  </si>
  <si>
    <t>9. számú melléklet</t>
  </si>
  <si>
    <t>10. melléklet</t>
  </si>
  <si>
    <t>Hosszú lejáratú hitel, kölcsön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</si>
</sst>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u val="single"/>
      <sz val="10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 CE"/>
      <family val="1"/>
    </font>
    <font>
      <b/>
      <i/>
      <sz val="10"/>
      <name val="Times New Roman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b/>
      <u val="single"/>
      <sz val="10"/>
      <name val="MS Sans Serif"/>
      <family val="0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i/>
      <sz val="8"/>
      <color indexed="10"/>
      <name val="Times New Roman CE"/>
      <family val="1"/>
    </font>
    <font>
      <b/>
      <sz val="10"/>
      <color indexed="20"/>
      <name val="Times New Roman CE"/>
      <family val="0"/>
    </font>
    <font>
      <b/>
      <sz val="8"/>
      <color indexed="20"/>
      <name val="Times New Roman CE"/>
      <family val="0"/>
    </font>
    <font>
      <i/>
      <sz val="9"/>
      <color indexed="61"/>
      <name val="Times New Roman CE"/>
      <family val="1"/>
    </font>
    <font>
      <sz val="10"/>
      <color indexed="61"/>
      <name val="Times New Roman CE"/>
      <family val="1"/>
    </font>
    <font>
      <sz val="8"/>
      <color indexed="60"/>
      <name val="Times New Roman CE"/>
      <family val="0"/>
    </font>
    <font>
      <sz val="10"/>
      <color indexed="60"/>
      <name val="Times New Roman CE"/>
      <family val="0"/>
    </font>
    <font>
      <b/>
      <sz val="10"/>
      <color indexed="60"/>
      <name val="Times New Roman CE"/>
      <family val="1"/>
    </font>
    <font>
      <sz val="9"/>
      <color indexed="60"/>
      <name val="Times New Roman CE"/>
      <family val="1"/>
    </font>
    <font>
      <b/>
      <i/>
      <sz val="12"/>
      <name val="Times New Roman CE"/>
      <family val="1"/>
    </font>
    <font>
      <b/>
      <sz val="9"/>
      <color indexed="52"/>
      <name val="Times New Roman CE"/>
      <family val="0"/>
    </font>
    <font>
      <sz val="9"/>
      <color indexed="52"/>
      <name val="Times New Roman CE"/>
      <family val="1"/>
    </font>
    <font>
      <i/>
      <sz val="9"/>
      <color indexed="60"/>
      <name val="Times New Roman CE"/>
      <family val="0"/>
    </font>
    <font>
      <i/>
      <sz val="10"/>
      <color indexed="60"/>
      <name val="Times New Roman CE"/>
      <family val="0"/>
    </font>
    <font>
      <sz val="12"/>
      <color indexed="60"/>
      <name val="Times New Roman CE"/>
      <family val="1"/>
    </font>
    <font>
      <sz val="10"/>
      <color indexed="60"/>
      <name val="Times New Roman"/>
      <family val="1"/>
    </font>
    <font>
      <i/>
      <sz val="10"/>
      <color indexed="60"/>
      <name val="Times New Roman"/>
      <family val="1"/>
    </font>
    <font>
      <b/>
      <i/>
      <sz val="10"/>
      <color indexed="60"/>
      <name val="Times New Roman"/>
      <family val="1"/>
    </font>
    <font>
      <i/>
      <sz val="8"/>
      <color indexed="60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2" fillId="0" borderId="0" xfId="15" applyNumberFormat="1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166" fontId="5" fillId="0" borderId="0" xfId="15" applyNumberFormat="1" applyFont="1" applyAlignment="1">
      <alignment/>
    </xf>
    <xf numFmtId="166" fontId="7" fillId="0" borderId="0" xfId="15" applyNumberFormat="1" applyFont="1" applyAlignment="1">
      <alignment horizontal="centerContinuous"/>
    </xf>
    <xf numFmtId="166" fontId="14" fillId="0" borderId="0" xfId="15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166" fontId="8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2" borderId="3" xfId="0" applyFont="1" applyFill="1" applyBorder="1" applyAlignment="1">
      <alignment horizontal="centerContinuous"/>
    </xf>
    <xf numFmtId="0" fontId="7" fillId="2" borderId="4" xfId="0" applyFont="1" applyFill="1" applyBorder="1" applyAlignment="1">
      <alignment horizontal="centerContinuous"/>
    </xf>
    <xf numFmtId="0" fontId="7" fillId="2" borderId="5" xfId="0" applyFont="1" applyFill="1" applyBorder="1" applyAlignment="1">
      <alignment vertical="center" wrapText="1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" fillId="0" borderId="1" xfId="0" applyNumberFormat="1" applyFont="1" applyBorder="1" applyAlignment="1">
      <alignment horizontal="centerContinuous"/>
    </xf>
    <xf numFmtId="1" fontId="4" fillId="0" borderId="6" xfId="0" applyNumberFormat="1" applyFont="1" applyBorder="1" applyAlignment="1">
      <alignment horizontal="centerContinuous"/>
    </xf>
    <xf numFmtId="1" fontId="4" fillId="0" borderId="7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vertical="center" wrapText="1"/>
    </xf>
    <xf numFmtId="1" fontId="9" fillId="0" borderId="9" xfId="0" applyNumberFormat="1" applyFont="1" applyBorder="1" applyAlignment="1">
      <alignment vertical="center" wrapText="1"/>
    </xf>
    <xf numFmtId="1" fontId="4" fillId="0" borderId="9" xfId="0" applyNumberFormat="1" applyFont="1" applyBorder="1" applyAlignment="1">
      <alignment vertical="center" wrapText="1"/>
    </xf>
    <xf numFmtId="1" fontId="4" fillId="2" borderId="10" xfId="0" applyNumberFormat="1" applyFont="1" applyFill="1" applyBorder="1" applyAlignment="1">
      <alignment vertical="center" wrapText="1"/>
    </xf>
    <xf numFmtId="1" fontId="16" fillId="0" borderId="0" xfId="0" applyNumberFormat="1" applyFont="1" applyAlignment="1">
      <alignment horizontal="centerContinuous"/>
    </xf>
    <xf numFmtId="166" fontId="14" fillId="0" borderId="0" xfId="15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15" applyNumberFormat="1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1" xfId="15" applyNumberFormat="1" applyFont="1" applyBorder="1" applyAlignment="1">
      <alignment/>
    </xf>
    <xf numFmtId="166" fontId="12" fillId="0" borderId="11" xfId="15" applyNumberFormat="1" applyFont="1" applyBorder="1" applyAlignment="1" quotePrefix="1">
      <alignment/>
    </xf>
    <xf numFmtId="166" fontId="6" fillId="0" borderId="12" xfId="15" applyNumberFormat="1" applyFont="1" applyBorder="1" applyAlignment="1">
      <alignment/>
    </xf>
    <xf numFmtId="166" fontId="6" fillId="0" borderId="13" xfId="15" applyNumberFormat="1" applyFont="1" applyBorder="1" applyAlignment="1">
      <alignment/>
    </xf>
    <xf numFmtId="166" fontId="6" fillId="0" borderId="14" xfId="15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3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10" fillId="0" borderId="0" xfId="0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6" fillId="0" borderId="15" xfId="15" applyNumberFormat="1" applyFont="1" applyBorder="1" applyAlignment="1">
      <alignment/>
    </xf>
    <xf numFmtId="166" fontId="6" fillId="0" borderId="16" xfId="15" applyNumberFormat="1" applyFont="1" applyBorder="1" applyAlignment="1">
      <alignment/>
    </xf>
    <xf numFmtId="166" fontId="6" fillId="0" borderId="17" xfId="15" applyNumberFormat="1" applyFont="1" applyBorder="1" applyAlignment="1">
      <alignment/>
    </xf>
    <xf numFmtId="166" fontId="12" fillId="0" borderId="18" xfId="15" applyNumberFormat="1" applyFont="1" applyBorder="1" applyAlignment="1" quotePrefix="1">
      <alignment/>
    </xf>
    <xf numFmtId="166" fontId="6" fillId="0" borderId="18" xfId="15" applyNumberFormat="1" applyFont="1" applyBorder="1" applyAlignment="1">
      <alignment/>
    </xf>
    <xf numFmtId="166" fontId="6" fillId="0" borderId="19" xfId="15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3" fontId="24" fillId="0" borderId="2" xfId="0" applyNumberFormat="1" applyFont="1" applyBorder="1" applyAlignment="1">
      <alignment/>
    </xf>
    <xf numFmtId="3" fontId="26" fillId="0" borderId="2" xfId="0" applyNumberFormat="1" applyFont="1" applyBorder="1" applyAlignment="1">
      <alignment/>
    </xf>
    <xf numFmtId="3" fontId="24" fillId="0" borderId="1" xfId="0" applyNumberFormat="1" applyFont="1" applyBorder="1" applyAlignment="1">
      <alignment horizontal="center"/>
    </xf>
    <xf numFmtId="3" fontId="24" fillId="0" borderId="6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 horizontal="right"/>
    </xf>
    <xf numFmtId="3" fontId="25" fillId="0" borderId="2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4" fillId="0" borderId="3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4" fillId="0" borderId="7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2" xfId="0" applyFont="1" applyBorder="1" applyAlignment="1">
      <alignment/>
    </xf>
    <xf numFmtId="0" fontId="24" fillId="0" borderId="23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6" fillId="0" borderId="29" xfId="0" applyFont="1" applyBorder="1" applyAlignment="1">
      <alignment/>
    </xf>
    <xf numFmtId="0" fontId="26" fillId="0" borderId="12" xfId="0" applyFont="1" applyBorder="1" applyAlignment="1" quotePrefix="1">
      <alignment/>
    </xf>
    <xf numFmtId="0" fontId="24" fillId="0" borderId="15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3" fontId="24" fillId="0" borderId="30" xfId="0" applyNumberFormat="1" applyFont="1" applyBorder="1" applyAlignment="1">
      <alignment/>
    </xf>
    <xf numFmtId="3" fontId="24" fillId="0" borderId="31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166" fontId="5" fillId="0" borderId="18" xfId="15" applyNumberFormat="1" applyFont="1" applyBorder="1" applyAlignment="1">
      <alignment/>
    </xf>
    <xf numFmtId="166" fontId="12" fillId="0" borderId="18" xfId="15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 quotePrefix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Continuous"/>
    </xf>
    <xf numFmtId="3" fontId="18" fillId="0" borderId="0" xfId="0" applyNumberFormat="1" applyFont="1" applyBorder="1" applyAlignment="1">
      <alignment/>
    </xf>
    <xf numFmtId="0" fontId="7" fillId="0" borderId="32" xfId="0" applyFont="1" applyBorder="1" applyAlignment="1">
      <alignment vertical="center"/>
    </xf>
    <xf numFmtId="0" fontId="29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2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166" fontId="6" fillId="0" borderId="34" xfId="15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3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4" fillId="0" borderId="0" xfId="15" applyNumberFormat="1" applyFont="1" applyBorder="1" applyAlignment="1">
      <alignment horizontal="right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3" fontId="5" fillId="0" borderId="37" xfId="15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3" fontId="5" fillId="0" borderId="20" xfId="15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14" fillId="0" borderId="20" xfId="15" applyNumberFormat="1" applyFont="1" applyBorder="1" applyAlignment="1">
      <alignment horizontal="right"/>
    </xf>
    <xf numFmtId="3" fontId="14" fillId="0" borderId="21" xfId="0" applyNumberFormat="1" applyFont="1" applyBorder="1" applyAlignment="1">
      <alignment horizontal="right"/>
    </xf>
    <xf numFmtId="3" fontId="5" fillId="0" borderId="3" xfId="15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31" fillId="0" borderId="36" xfId="0" applyFont="1" applyBorder="1" applyAlignment="1">
      <alignment/>
    </xf>
    <xf numFmtId="0" fontId="5" fillId="0" borderId="2" xfId="0" applyFont="1" applyBorder="1" applyAlignment="1" quotePrefix="1">
      <alignment/>
    </xf>
    <xf numFmtId="166" fontId="5" fillId="0" borderId="21" xfId="15" applyNumberFormat="1" applyFont="1" applyBorder="1" applyAlignment="1">
      <alignment/>
    </xf>
    <xf numFmtId="0" fontId="31" fillId="0" borderId="2" xfId="0" applyFont="1" applyBorder="1" applyAlignment="1">
      <alignment/>
    </xf>
    <xf numFmtId="166" fontId="5" fillId="0" borderId="21" xfId="15" applyNumberFormat="1" applyFont="1" applyBorder="1" applyAlignment="1">
      <alignment/>
    </xf>
    <xf numFmtId="0" fontId="7" fillId="0" borderId="42" xfId="0" applyFont="1" applyBorder="1" applyAlignment="1">
      <alignment vertical="center"/>
    </xf>
    <xf numFmtId="166" fontId="7" fillId="0" borderId="43" xfId="15" applyNumberFormat="1" applyFont="1" applyBorder="1" applyAlignment="1">
      <alignment vertical="center"/>
    </xf>
    <xf numFmtId="166" fontId="5" fillId="0" borderId="38" xfId="15" applyNumberFormat="1" applyFont="1" applyBorder="1" applyAlignment="1">
      <alignment/>
    </xf>
    <xf numFmtId="3" fontId="9" fillId="0" borderId="37" xfId="15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3" fontId="9" fillId="0" borderId="21" xfId="15" applyNumberFormat="1" applyFont="1" applyBorder="1" applyAlignment="1">
      <alignment/>
    </xf>
    <xf numFmtId="3" fontId="9" fillId="0" borderId="21" xfId="15" applyNumberFormat="1" applyFont="1" applyBorder="1" applyAlignment="1">
      <alignment/>
    </xf>
    <xf numFmtId="3" fontId="9" fillId="0" borderId="21" xfId="15" applyNumberFormat="1" applyFont="1" applyBorder="1" applyAlignment="1">
      <alignment horizontal="center"/>
    </xf>
    <xf numFmtId="3" fontId="4" fillId="0" borderId="20" xfId="15" applyNumberFormat="1" applyFont="1" applyBorder="1" applyAlignment="1">
      <alignment/>
    </xf>
    <xf numFmtId="3" fontId="4" fillId="0" borderId="20" xfId="15" applyNumberFormat="1" applyFont="1" applyBorder="1" applyAlignment="1">
      <alignment/>
    </xf>
    <xf numFmtId="3" fontId="4" fillId="0" borderId="21" xfId="15" applyNumberFormat="1" applyFont="1" applyBorder="1" applyAlignment="1">
      <alignment/>
    </xf>
    <xf numFmtId="3" fontId="9" fillId="0" borderId="7" xfId="15" applyNumberFormat="1" applyFont="1" applyBorder="1" applyAlignment="1">
      <alignment vertical="center" wrapText="1"/>
    </xf>
    <xf numFmtId="3" fontId="9" fillId="0" borderId="37" xfId="15" applyNumberFormat="1" applyFont="1" applyBorder="1" applyAlignment="1">
      <alignment vertical="center" wrapText="1"/>
    </xf>
    <xf numFmtId="3" fontId="9" fillId="0" borderId="38" xfId="15" applyNumberFormat="1" applyFont="1" applyBorder="1" applyAlignment="1">
      <alignment vertical="center" wrapText="1"/>
    </xf>
    <xf numFmtId="3" fontId="9" fillId="0" borderId="20" xfId="15" applyNumberFormat="1" applyFont="1" applyBorder="1" applyAlignment="1">
      <alignment vertical="center" wrapText="1"/>
    </xf>
    <xf numFmtId="3" fontId="9" fillId="0" borderId="21" xfId="15" applyNumberFormat="1" applyFont="1" applyBorder="1" applyAlignment="1">
      <alignment vertical="center" wrapText="1"/>
    </xf>
    <xf numFmtId="3" fontId="4" fillId="0" borderId="20" xfId="15" applyNumberFormat="1" applyFont="1" applyBorder="1" applyAlignment="1">
      <alignment vertical="center" wrapText="1"/>
    </xf>
    <xf numFmtId="3" fontId="4" fillId="0" borderId="21" xfId="15" applyNumberFormat="1" applyFont="1" applyBorder="1" applyAlignment="1">
      <alignment vertical="center" wrapText="1"/>
    </xf>
    <xf numFmtId="3" fontId="4" fillId="2" borderId="20" xfId="15" applyNumberFormat="1" applyFont="1" applyFill="1" applyBorder="1" applyAlignment="1">
      <alignment vertical="center" wrapText="1"/>
    </xf>
    <xf numFmtId="3" fontId="4" fillId="2" borderId="21" xfId="15" applyNumberFormat="1" applyFont="1" applyFill="1" applyBorder="1" applyAlignment="1">
      <alignment vertical="center" wrapText="1"/>
    </xf>
    <xf numFmtId="3" fontId="4" fillId="2" borderId="3" xfId="15" applyNumberFormat="1" applyFont="1" applyFill="1" applyBorder="1" applyAlignment="1">
      <alignment vertical="center" wrapText="1"/>
    </xf>
    <xf numFmtId="3" fontId="4" fillId="2" borderId="4" xfId="15" applyNumberFormat="1" applyFont="1" applyFill="1" applyBorder="1" applyAlignment="1">
      <alignment vertical="center" wrapText="1"/>
    </xf>
    <xf numFmtId="3" fontId="4" fillId="2" borderId="3" xfId="15" applyNumberFormat="1" applyFont="1" applyFill="1" applyBorder="1" applyAlignment="1">
      <alignment/>
    </xf>
    <xf numFmtId="3" fontId="4" fillId="2" borderId="27" xfId="15" applyNumberFormat="1" applyFont="1" applyFill="1" applyBorder="1" applyAlignment="1">
      <alignment/>
    </xf>
    <xf numFmtId="3" fontId="4" fillId="2" borderId="4" xfId="15" applyNumberFormat="1" applyFont="1" applyFill="1" applyBorder="1" applyAlignment="1">
      <alignment/>
    </xf>
    <xf numFmtId="3" fontId="9" fillId="0" borderId="37" xfId="15" applyNumberFormat="1" applyFont="1" applyBorder="1" applyAlignment="1">
      <alignment vertical="center"/>
    </xf>
    <xf numFmtId="3" fontId="9" fillId="0" borderId="7" xfId="15" applyNumberFormat="1" applyFont="1" applyBorder="1" applyAlignment="1">
      <alignment vertical="center"/>
    </xf>
    <xf numFmtId="1" fontId="4" fillId="2" borderId="44" xfId="0" applyNumberFormat="1" applyFont="1" applyFill="1" applyBorder="1" applyAlignment="1">
      <alignment horizontal="left" vertical="center"/>
    </xf>
    <xf numFmtId="1" fontId="4" fillId="2" borderId="45" xfId="0" applyNumberFormat="1" applyFont="1" applyFill="1" applyBorder="1" applyAlignment="1">
      <alignment horizontal="center" vertical="center"/>
    </xf>
    <xf numFmtId="3" fontId="9" fillId="0" borderId="2" xfId="15" applyNumberFormat="1" applyFont="1" applyBorder="1" applyAlignment="1">
      <alignment/>
    </xf>
    <xf numFmtId="3" fontId="4" fillId="0" borderId="2" xfId="15" applyNumberFormat="1" applyFont="1" applyBorder="1" applyAlignment="1">
      <alignment/>
    </xf>
    <xf numFmtId="3" fontId="4" fillId="0" borderId="5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4" xfId="15" applyNumberFormat="1" applyFont="1" applyBorder="1" applyAlignment="1">
      <alignment/>
    </xf>
    <xf numFmtId="0" fontId="30" fillId="0" borderId="1" xfId="0" applyFont="1" applyBorder="1" applyAlignment="1">
      <alignment/>
    </xf>
    <xf numFmtId="0" fontId="29" fillId="0" borderId="2" xfId="0" applyFont="1" applyBorder="1" applyAlignment="1">
      <alignment/>
    </xf>
    <xf numFmtId="0" fontId="30" fillId="0" borderId="2" xfId="0" applyFont="1" applyBorder="1" applyAlignment="1">
      <alignment/>
    </xf>
    <xf numFmtId="0" fontId="28" fillId="0" borderId="2" xfId="0" applyFont="1" applyBorder="1" applyAlignment="1" quotePrefix="1">
      <alignment/>
    </xf>
    <xf numFmtId="0" fontId="28" fillId="0" borderId="2" xfId="0" applyFont="1" applyBorder="1" applyAlignment="1">
      <alignment/>
    </xf>
    <xf numFmtId="0" fontId="30" fillId="0" borderId="32" xfId="0" applyFont="1" applyBorder="1" applyAlignment="1">
      <alignment vertical="center"/>
    </xf>
    <xf numFmtId="3" fontId="30" fillId="0" borderId="7" xfId="15" applyNumberFormat="1" applyFont="1" applyBorder="1" applyAlignment="1">
      <alignment/>
    </xf>
    <xf numFmtId="3" fontId="29" fillId="0" borderId="46" xfId="0" applyNumberFormat="1" applyFont="1" applyBorder="1" applyAlignment="1">
      <alignment/>
    </xf>
    <xf numFmtId="3" fontId="29" fillId="0" borderId="21" xfId="15" applyNumberFormat="1" applyFont="1" applyBorder="1" applyAlignment="1">
      <alignment/>
    </xf>
    <xf numFmtId="3" fontId="30" fillId="0" borderId="46" xfId="0" applyNumberFormat="1" applyFont="1" applyBorder="1" applyAlignment="1">
      <alignment/>
    </xf>
    <xf numFmtId="3" fontId="30" fillId="0" borderId="21" xfId="15" applyNumberFormat="1" applyFont="1" applyBorder="1" applyAlignment="1">
      <alignment/>
    </xf>
    <xf numFmtId="3" fontId="28" fillId="0" borderId="46" xfId="0" applyNumberFormat="1" applyFont="1" applyBorder="1" applyAlignment="1">
      <alignment/>
    </xf>
    <xf numFmtId="3" fontId="28" fillId="0" borderId="21" xfId="15" applyNumberFormat="1" applyFont="1" applyBorder="1" applyAlignment="1">
      <alignment/>
    </xf>
    <xf numFmtId="3" fontId="32" fillId="0" borderId="21" xfId="15" applyNumberFormat="1" applyFont="1" applyBorder="1" applyAlignment="1">
      <alignment/>
    </xf>
    <xf numFmtId="3" fontId="30" fillId="0" borderId="7" xfId="0" applyNumberFormat="1" applyFont="1" applyBorder="1" applyAlignment="1">
      <alignment/>
    </xf>
    <xf numFmtId="3" fontId="30" fillId="0" borderId="47" xfId="0" applyNumberFormat="1" applyFont="1" applyBorder="1" applyAlignment="1">
      <alignment vertical="center"/>
    </xf>
    <xf numFmtId="3" fontId="30" fillId="0" borderId="47" xfId="15" applyNumberFormat="1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22" applyFont="1">
      <alignment/>
      <protection/>
    </xf>
    <xf numFmtId="0" fontId="0" fillId="0" borderId="0" xfId="22">
      <alignment/>
      <protection/>
    </xf>
    <xf numFmtId="0" fontId="17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0" fillId="0" borderId="0" xfId="22" applyAlignment="1">
      <alignment horizontal="right"/>
      <protection/>
    </xf>
    <xf numFmtId="0" fontId="8" fillId="0" borderId="0" xfId="22" applyFont="1" applyAlignment="1">
      <alignment horizontal="centerContinuous"/>
      <protection/>
    </xf>
    <xf numFmtId="0" fontId="5" fillId="0" borderId="0" xfId="22" applyFont="1" applyBorder="1">
      <alignment/>
      <protection/>
    </xf>
    <xf numFmtId="0" fontId="14" fillId="0" borderId="0" xfId="22" applyFont="1" applyAlignment="1">
      <alignment horizontal="right"/>
      <protection/>
    </xf>
    <xf numFmtId="0" fontId="9" fillId="0" borderId="44" xfId="22" applyFont="1" applyBorder="1">
      <alignment/>
      <protection/>
    </xf>
    <xf numFmtId="0" fontId="4" fillId="0" borderId="48" xfId="22" applyFont="1" applyBorder="1" applyAlignment="1">
      <alignment horizontal="center"/>
      <protection/>
    </xf>
    <xf numFmtId="0" fontId="4" fillId="0" borderId="31" xfId="22" applyFont="1" applyBorder="1" applyAlignment="1">
      <alignment horizontal="center"/>
      <protection/>
    </xf>
    <xf numFmtId="0" fontId="4" fillId="0" borderId="40" xfId="22" applyFont="1" applyBorder="1" applyAlignment="1">
      <alignment horizontal="center"/>
      <protection/>
    </xf>
    <xf numFmtId="0" fontId="4" fillId="0" borderId="1" xfId="22" applyFont="1" applyBorder="1" applyAlignment="1">
      <alignment horizontal="center"/>
      <protection/>
    </xf>
    <xf numFmtId="0" fontId="4" fillId="0" borderId="6" xfId="22" applyFont="1" applyBorder="1" applyAlignment="1">
      <alignment horizontal="center"/>
      <protection/>
    </xf>
    <xf numFmtId="0" fontId="4" fillId="0" borderId="7" xfId="22" applyFont="1" applyBorder="1" applyAlignment="1">
      <alignment horizontal="center"/>
      <protection/>
    </xf>
    <xf numFmtId="0" fontId="4" fillId="0" borderId="49" xfId="22" applyFont="1" applyBorder="1" applyAlignment="1">
      <alignment horizontal="center"/>
      <protection/>
    </xf>
    <xf numFmtId="0" fontId="4" fillId="0" borderId="16" xfId="22" applyFont="1" applyBorder="1" applyAlignment="1">
      <alignment horizontal="center"/>
      <protection/>
    </xf>
    <xf numFmtId="0" fontId="0" fillId="0" borderId="0" xfId="22" applyFont="1">
      <alignment/>
      <protection/>
    </xf>
    <xf numFmtId="49" fontId="10" fillId="0" borderId="25" xfId="21" applyNumberFormat="1" applyFont="1" applyBorder="1">
      <alignment/>
      <protection/>
    </xf>
    <xf numFmtId="0" fontId="10" fillId="0" borderId="12" xfId="21" applyFont="1" applyBorder="1" quotePrefix="1">
      <alignment/>
      <protection/>
    </xf>
    <xf numFmtId="3" fontId="9" fillId="0" borderId="20" xfId="15" applyNumberFormat="1" applyFont="1" applyBorder="1" applyAlignment="1">
      <alignment horizontal="right"/>
    </xf>
    <xf numFmtId="3" fontId="10" fillId="0" borderId="46" xfId="15" applyNumberFormat="1" applyFont="1" applyBorder="1" applyAlignment="1">
      <alignment horizontal="right"/>
    </xf>
    <xf numFmtId="3" fontId="10" fillId="0" borderId="20" xfId="15" applyNumberFormat="1" applyFont="1" applyBorder="1" applyAlignment="1">
      <alignment horizontal="right"/>
    </xf>
    <xf numFmtId="3" fontId="17" fillId="0" borderId="21" xfId="15" applyNumberFormat="1" applyFont="1" applyBorder="1" applyAlignment="1">
      <alignment horizontal="right"/>
    </xf>
    <xf numFmtId="0" fontId="2" fillId="0" borderId="0" xfId="22" applyFont="1">
      <alignment/>
      <protection/>
    </xf>
    <xf numFmtId="49" fontId="10" fillId="0" borderId="12" xfId="21" applyNumberFormat="1" applyFont="1" applyBorder="1">
      <alignment/>
      <protection/>
    </xf>
    <xf numFmtId="0" fontId="10" fillId="0" borderId="12" xfId="21" applyFont="1" applyBorder="1">
      <alignment/>
      <protection/>
    </xf>
    <xf numFmtId="3" fontId="4" fillId="0" borderId="2" xfId="15" applyNumberFormat="1" applyFont="1" applyBorder="1" applyAlignment="1">
      <alignment horizontal="right"/>
    </xf>
    <xf numFmtId="3" fontId="4" fillId="0" borderId="20" xfId="15" applyNumberFormat="1" applyFont="1" applyBorder="1" applyAlignment="1">
      <alignment horizontal="right"/>
    </xf>
    <xf numFmtId="3" fontId="4" fillId="0" borderId="21" xfId="15" applyNumberFormat="1" applyFont="1" applyBorder="1" applyAlignment="1">
      <alignment horizontal="right"/>
    </xf>
    <xf numFmtId="0" fontId="7" fillId="0" borderId="13" xfId="22" applyFont="1" applyBorder="1">
      <alignment/>
      <protection/>
    </xf>
    <xf numFmtId="0" fontId="7" fillId="0" borderId="12" xfId="21" applyFont="1" applyBorder="1">
      <alignment/>
      <protection/>
    </xf>
    <xf numFmtId="0" fontId="4" fillId="0" borderId="45" xfId="22" applyFont="1" applyBorder="1" applyAlignment="1">
      <alignment horizontal="center"/>
      <protection/>
    </xf>
    <xf numFmtId="0" fontId="4" fillId="0" borderId="35" xfId="22" applyFont="1" applyBorder="1" applyAlignment="1">
      <alignment horizontal="center"/>
      <protection/>
    </xf>
    <xf numFmtId="14" fontId="33" fillId="0" borderId="35" xfId="22" applyNumberFormat="1" applyFont="1" applyBorder="1" applyAlignment="1">
      <alignment horizontal="center"/>
      <protection/>
    </xf>
    <xf numFmtId="0" fontId="4" fillId="0" borderId="5" xfId="22" applyFont="1" applyBorder="1" applyAlignment="1">
      <alignment horizontal="center"/>
      <protection/>
    </xf>
    <xf numFmtId="0" fontId="4" fillId="0" borderId="3" xfId="22" applyFont="1" applyBorder="1" applyAlignment="1">
      <alignment horizontal="center"/>
      <protection/>
    </xf>
    <xf numFmtId="0" fontId="4" fillId="0" borderId="4" xfId="22" applyFont="1" applyBorder="1" applyAlignment="1">
      <alignment horizontal="center"/>
      <protection/>
    </xf>
    <xf numFmtId="0" fontId="4" fillId="0" borderId="50" xfId="22" applyFont="1" applyBorder="1" applyAlignment="1">
      <alignment horizontal="center"/>
      <protection/>
    </xf>
    <xf numFmtId="0" fontId="4" fillId="0" borderId="14" xfId="22" applyFont="1" applyBorder="1" applyAlignment="1">
      <alignment horizontal="center"/>
      <protection/>
    </xf>
    <xf numFmtId="169" fontId="9" fillId="0" borderId="36" xfId="22" applyNumberFormat="1" applyFont="1" applyBorder="1">
      <alignment/>
      <protection/>
    </xf>
    <xf numFmtId="169" fontId="4" fillId="0" borderId="20" xfId="15" applyNumberFormat="1" applyFont="1" applyBorder="1" applyAlignment="1">
      <alignment horizontal="right"/>
    </xf>
    <xf numFmtId="1" fontId="10" fillId="0" borderId="2" xfId="22" applyNumberFormat="1" applyFont="1" applyBorder="1">
      <alignment/>
      <protection/>
    </xf>
    <xf numFmtId="1" fontId="9" fillId="0" borderId="2" xfId="22" applyNumberFormat="1" applyFont="1" applyBorder="1">
      <alignment/>
      <protection/>
    </xf>
    <xf numFmtId="1" fontId="4" fillId="0" borderId="2" xfId="15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2" xfId="0" applyFont="1" applyBorder="1" applyAlignment="1" quotePrefix="1">
      <alignment/>
    </xf>
    <xf numFmtId="0" fontId="31" fillId="0" borderId="2" xfId="0" applyFont="1" applyBorder="1" applyAlignment="1">
      <alignment/>
    </xf>
    <xf numFmtId="0" fontId="5" fillId="0" borderId="29" xfId="22" applyFont="1" applyBorder="1">
      <alignment/>
      <protection/>
    </xf>
    <xf numFmtId="0" fontId="5" fillId="0" borderId="23" xfId="22" applyFont="1" applyBorder="1">
      <alignment/>
      <protection/>
    </xf>
    <xf numFmtId="0" fontId="7" fillId="0" borderId="51" xfId="22" applyFont="1" applyBorder="1">
      <alignment/>
      <protection/>
    </xf>
    <xf numFmtId="49" fontId="34" fillId="0" borderId="0" xfId="20" applyNumberFormat="1" applyFont="1">
      <alignment/>
      <protection/>
    </xf>
    <xf numFmtId="49" fontId="7" fillId="0" borderId="0" xfId="20" applyNumberFormat="1" applyFont="1" applyAlignment="1">
      <alignment horizontal="right"/>
      <protection/>
    </xf>
    <xf numFmtId="49" fontId="35" fillId="0" borderId="0" xfId="20" applyNumberFormat="1" applyFont="1">
      <alignment/>
      <protection/>
    </xf>
    <xf numFmtId="49" fontId="7" fillId="0" borderId="0" xfId="20" applyNumberFormat="1" applyFont="1" applyAlignment="1">
      <alignment horizontal="center" vertical="center" wrapText="1"/>
      <protection/>
    </xf>
    <xf numFmtId="49" fontId="7" fillId="0" borderId="2" xfId="20" applyNumberFormat="1" applyFont="1" applyBorder="1" applyAlignment="1">
      <alignment horizontal="right"/>
      <protection/>
    </xf>
    <xf numFmtId="49" fontId="7" fillId="0" borderId="20" xfId="20" applyNumberFormat="1" applyFont="1" applyBorder="1">
      <alignment/>
      <protection/>
    </xf>
    <xf numFmtId="49" fontId="5" fillId="0" borderId="0" xfId="20" applyNumberFormat="1" applyFont="1">
      <alignment/>
      <protection/>
    </xf>
    <xf numFmtId="49" fontId="5" fillId="0" borderId="2" xfId="20" applyNumberFormat="1" applyFont="1" applyBorder="1" applyAlignment="1">
      <alignment horizontal="right"/>
      <protection/>
    </xf>
    <xf numFmtId="49" fontId="5" fillId="0" borderId="46" xfId="20" applyNumberFormat="1" applyFont="1" applyBorder="1">
      <alignment/>
      <protection/>
    </xf>
    <xf numFmtId="49" fontId="5" fillId="0" borderId="52" xfId="20" applyNumberFormat="1" applyFont="1" applyBorder="1">
      <alignment/>
      <protection/>
    </xf>
    <xf numFmtId="49" fontId="5" fillId="0" borderId="29" xfId="20" applyNumberFormat="1" applyFont="1" applyBorder="1" applyAlignment="1">
      <alignment horizontal="right"/>
      <protection/>
    </xf>
    <xf numFmtId="49" fontId="5" fillId="0" borderId="53" xfId="20" applyNumberFormat="1" applyFont="1" applyBorder="1">
      <alignment/>
      <protection/>
    </xf>
    <xf numFmtId="49" fontId="5" fillId="0" borderId="54" xfId="20" applyNumberFormat="1" applyFont="1" applyBorder="1">
      <alignment/>
      <protection/>
    </xf>
    <xf numFmtId="49" fontId="5" fillId="0" borderId="26" xfId="20" applyNumberFormat="1" applyFont="1" applyBorder="1" applyAlignment="1">
      <alignment horizontal="right"/>
      <protection/>
    </xf>
    <xf numFmtId="49" fontId="5" fillId="0" borderId="36" xfId="20" applyNumberFormat="1" applyFont="1" applyBorder="1" applyAlignment="1">
      <alignment horizontal="right"/>
      <protection/>
    </xf>
    <xf numFmtId="49" fontId="5" fillId="0" borderId="55" xfId="20" applyNumberFormat="1" applyFont="1" applyBorder="1">
      <alignment/>
      <protection/>
    </xf>
    <xf numFmtId="49" fontId="5" fillId="0" borderId="56" xfId="20" applyNumberFormat="1" applyFont="1" applyBorder="1">
      <alignment/>
      <protection/>
    </xf>
    <xf numFmtId="49" fontId="7" fillId="0" borderId="26" xfId="20" applyNumberFormat="1" applyFont="1" applyBorder="1" applyAlignment="1">
      <alignment horizontal="right"/>
      <protection/>
    </xf>
    <xf numFmtId="49" fontId="7" fillId="0" borderId="53" xfId="20" applyNumberFormat="1" applyFont="1" applyBorder="1">
      <alignment/>
      <protection/>
    </xf>
    <xf numFmtId="49" fontId="7" fillId="0" borderId="54" xfId="20" applyNumberFormat="1" applyFont="1" applyBorder="1">
      <alignment/>
      <protection/>
    </xf>
    <xf numFmtId="49" fontId="7" fillId="0" borderId="36" xfId="20" applyNumberFormat="1" applyFont="1" applyBorder="1" applyAlignment="1">
      <alignment horizontal="right"/>
      <protection/>
    </xf>
    <xf numFmtId="49" fontId="7" fillId="0" borderId="55" xfId="20" applyNumberFormat="1" applyFont="1" applyBorder="1">
      <alignment/>
      <protection/>
    </xf>
    <xf numFmtId="49" fontId="7" fillId="0" borderId="56" xfId="20" applyNumberFormat="1" applyFont="1" applyBorder="1">
      <alignment/>
      <protection/>
    </xf>
    <xf numFmtId="49" fontId="5" fillId="0" borderId="5" xfId="20" applyNumberFormat="1" applyFont="1" applyBorder="1" applyAlignment="1">
      <alignment horizontal="right"/>
      <protection/>
    </xf>
    <xf numFmtId="49" fontId="5" fillId="0" borderId="3" xfId="20" applyNumberFormat="1" applyFont="1" applyBorder="1">
      <alignment/>
      <protection/>
    </xf>
    <xf numFmtId="49" fontId="5" fillId="0" borderId="30" xfId="20" applyNumberFormat="1" applyFont="1" applyBorder="1" applyAlignment="1">
      <alignment horizontal="right"/>
      <protection/>
    </xf>
    <xf numFmtId="49" fontId="5" fillId="0" borderId="30" xfId="20" applyNumberFormat="1" applyFont="1" applyBorder="1">
      <alignment/>
      <protection/>
    </xf>
    <xf numFmtId="49" fontId="26" fillId="0" borderId="0" xfId="20" applyNumberFormat="1" applyFont="1" applyAlignment="1">
      <alignment horizontal="right"/>
      <protection/>
    </xf>
    <xf numFmtId="49" fontId="26" fillId="0" borderId="0" xfId="20" applyNumberFormat="1" applyFont="1">
      <alignment/>
      <protection/>
    </xf>
    <xf numFmtId="49" fontId="7" fillId="0" borderId="6" xfId="20" applyNumberFormat="1" applyFont="1" applyBorder="1">
      <alignment/>
      <protection/>
    </xf>
    <xf numFmtId="49" fontId="5" fillId="0" borderId="20" xfId="20" applyNumberFormat="1" applyFont="1" applyBorder="1">
      <alignment/>
      <protection/>
    </xf>
    <xf numFmtId="49" fontId="5" fillId="0" borderId="5" xfId="20" applyNumberFormat="1" applyFont="1" applyBorder="1">
      <alignment/>
      <protection/>
    </xf>
    <xf numFmtId="3" fontId="5" fillId="0" borderId="21" xfId="20" applyNumberFormat="1" applyFont="1" applyBorder="1">
      <alignment/>
      <protection/>
    </xf>
    <xf numFmtId="49" fontId="7" fillId="0" borderId="20" xfId="20" applyNumberFormat="1" applyFont="1" applyBorder="1">
      <alignment/>
      <protection/>
    </xf>
    <xf numFmtId="49" fontId="5" fillId="0" borderId="2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0" fontId="7" fillId="0" borderId="57" xfId="0" applyFont="1" applyBorder="1" applyAlignment="1">
      <alignment horizontal="center" vertical="center"/>
    </xf>
    <xf numFmtId="166" fontId="5" fillId="0" borderId="21" xfId="0" applyNumberFormat="1" applyFont="1" applyBorder="1" applyAlignment="1">
      <alignment/>
    </xf>
    <xf numFmtId="0" fontId="25" fillId="0" borderId="0" xfId="0" applyFont="1" applyBorder="1" applyAlignment="1" quotePrefix="1">
      <alignment/>
    </xf>
    <xf numFmtId="3" fontId="26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8" fillId="0" borderId="46" xfId="0" applyNumberFormat="1" applyFont="1" applyFill="1" applyBorder="1" applyAlignment="1">
      <alignment/>
    </xf>
    <xf numFmtId="3" fontId="30" fillId="0" borderId="46" xfId="0" applyNumberFormat="1" applyFont="1" applyFill="1" applyBorder="1" applyAlignment="1">
      <alignment/>
    </xf>
    <xf numFmtId="49" fontId="7" fillId="0" borderId="1" xfId="20" applyNumberFormat="1" applyFont="1" applyBorder="1" applyAlignment="1">
      <alignment horizontal="right"/>
      <protection/>
    </xf>
    <xf numFmtId="49" fontId="5" fillId="0" borderId="0" xfId="20" applyNumberFormat="1" applyFont="1" applyAlignment="1">
      <alignment horizontal="center" vertical="center"/>
      <protection/>
    </xf>
    <xf numFmtId="49" fontId="5" fillId="0" borderId="0" xfId="20" applyNumberFormat="1" applyFont="1" applyAlignment="1">
      <alignment horizontal="left"/>
      <protection/>
    </xf>
    <xf numFmtId="49" fontId="5" fillId="0" borderId="1" xfId="20" applyNumberFormat="1" applyFont="1" applyBorder="1">
      <alignment/>
      <protection/>
    </xf>
    <xf numFmtId="49" fontId="5" fillId="0" borderId="42" xfId="20" applyNumberFormat="1" applyFont="1" applyBorder="1">
      <alignment/>
      <protection/>
    </xf>
    <xf numFmtId="49" fontId="7" fillId="0" borderId="58" xfId="20" applyNumberFormat="1" applyFont="1" applyBorder="1">
      <alignment/>
      <protection/>
    </xf>
    <xf numFmtId="49" fontId="7" fillId="0" borderId="46" xfId="20" applyNumberFormat="1" applyFont="1" applyBorder="1">
      <alignment/>
      <protection/>
    </xf>
    <xf numFmtId="49" fontId="5" fillId="0" borderId="50" xfId="20" applyNumberFormat="1" applyFont="1" applyBorder="1">
      <alignment/>
      <protection/>
    </xf>
    <xf numFmtId="49" fontId="7" fillId="0" borderId="49" xfId="20" applyNumberFormat="1" applyFont="1" applyBorder="1">
      <alignment/>
      <protection/>
    </xf>
    <xf numFmtId="49" fontId="5" fillId="0" borderId="49" xfId="20" applyNumberFormat="1" applyFont="1" applyBorder="1">
      <alignment/>
      <protection/>
    </xf>
    <xf numFmtId="49" fontId="7" fillId="0" borderId="59" xfId="20" applyNumberFormat="1" applyFont="1" applyBorder="1">
      <alignment/>
      <protection/>
    </xf>
    <xf numFmtId="3" fontId="5" fillId="0" borderId="18" xfId="20" applyNumberFormat="1" applyFont="1" applyBorder="1">
      <alignment/>
      <protection/>
    </xf>
    <xf numFmtId="3" fontId="36" fillId="0" borderId="18" xfId="20" applyNumberFormat="1" applyFont="1" applyBorder="1" applyAlignment="1">
      <alignment horizontal="right"/>
      <protection/>
    </xf>
    <xf numFmtId="3" fontId="5" fillId="3" borderId="18" xfId="20" applyNumberFormat="1" applyFont="1" applyFill="1" applyBorder="1">
      <alignment/>
      <protection/>
    </xf>
    <xf numFmtId="3" fontId="5" fillId="3" borderId="60" xfId="20" applyNumberFormat="1" applyFont="1" applyFill="1" applyBorder="1">
      <alignment/>
      <protection/>
    </xf>
    <xf numFmtId="3" fontId="5" fillId="0" borderId="60" xfId="20" applyNumberFormat="1" applyFont="1" applyBorder="1">
      <alignment/>
      <protection/>
    </xf>
    <xf numFmtId="3" fontId="5" fillId="0" borderId="61" xfId="20" applyNumberFormat="1" applyFont="1" applyBorder="1">
      <alignment/>
      <protection/>
    </xf>
    <xf numFmtId="3" fontId="7" fillId="0" borderId="60" xfId="20" applyNumberFormat="1" applyFont="1" applyBorder="1">
      <alignment/>
      <protection/>
    </xf>
    <xf numFmtId="3" fontId="5" fillId="3" borderId="19" xfId="20" applyNumberFormat="1" applyFont="1" applyFill="1" applyBorder="1">
      <alignment/>
      <protection/>
    </xf>
    <xf numFmtId="3" fontId="7" fillId="0" borderId="18" xfId="20" applyNumberFormat="1" applyFont="1" applyBorder="1">
      <alignment/>
      <protection/>
    </xf>
    <xf numFmtId="3" fontId="5" fillId="0" borderId="19" xfId="20" applyNumberFormat="1" applyFont="1" applyBorder="1">
      <alignment/>
      <protection/>
    </xf>
    <xf numFmtId="3" fontId="7" fillId="0" borderId="62" xfId="20" applyNumberFormat="1" applyFont="1" applyBorder="1">
      <alignment/>
      <protection/>
    </xf>
    <xf numFmtId="49" fontId="7" fillId="0" borderId="6" xfId="20" applyNumberFormat="1" applyFont="1" applyBorder="1" applyAlignment="1">
      <alignment horizontal="center"/>
      <protection/>
    </xf>
    <xf numFmtId="49" fontId="7" fillId="0" borderId="7" xfId="20" applyNumberFormat="1" applyFont="1" applyBorder="1" applyAlignment="1">
      <alignment horizontal="center"/>
      <protection/>
    </xf>
    <xf numFmtId="3" fontId="5" fillId="0" borderId="20" xfId="20" applyNumberFormat="1" applyFont="1" applyBorder="1">
      <alignment/>
      <protection/>
    </xf>
    <xf numFmtId="49" fontId="7" fillId="0" borderId="3" xfId="20" applyNumberFormat="1" applyFont="1" applyBorder="1">
      <alignment/>
      <protection/>
    </xf>
    <xf numFmtId="3" fontId="7" fillId="0" borderId="3" xfId="20" applyNumberFormat="1" applyFont="1" applyBorder="1">
      <alignment/>
      <protection/>
    </xf>
    <xf numFmtId="3" fontId="7" fillId="0" borderId="4" xfId="20" applyNumberFormat="1" applyFont="1" applyBorder="1">
      <alignment/>
      <protection/>
    </xf>
    <xf numFmtId="3" fontId="10" fillId="0" borderId="20" xfId="15" applyNumberFormat="1" applyFont="1" applyFill="1" applyBorder="1" applyAlignment="1">
      <alignment horizontal="right"/>
    </xf>
    <xf numFmtId="3" fontId="9" fillId="0" borderId="20" xfId="15" applyNumberFormat="1" applyFont="1" applyFill="1" applyBorder="1" applyAlignment="1">
      <alignment horizontal="right"/>
    </xf>
    <xf numFmtId="3" fontId="9" fillId="0" borderId="37" xfId="22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20" xfId="22" applyNumberFormat="1" applyFont="1" applyFill="1" applyBorder="1">
      <alignment/>
      <protection/>
    </xf>
    <xf numFmtId="3" fontId="9" fillId="0" borderId="6" xfId="15" applyNumberFormat="1" applyFont="1" applyBorder="1" applyAlignment="1">
      <alignment horizontal="right" vertical="center"/>
    </xf>
    <xf numFmtId="3" fontId="5" fillId="0" borderId="17" xfId="20" applyNumberFormat="1" applyFont="1" applyBorder="1" applyAlignment="1">
      <alignment horizontal="right"/>
      <protection/>
    </xf>
    <xf numFmtId="3" fontId="5" fillId="0" borderId="18" xfId="20" applyNumberFormat="1" applyFont="1" applyBorder="1" applyAlignment="1">
      <alignment horizontal="right"/>
      <protection/>
    </xf>
    <xf numFmtId="49" fontId="26" fillId="0" borderId="12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3" fontId="26" fillId="0" borderId="27" xfId="0" applyNumberFormat="1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9" xfId="0" applyFont="1" applyBorder="1" applyAlignment="1">
      <alignment/>
    </xf>
    <xf numFmtId="166" fontId="31" fillId="0" borderId="21" xfId="15" applyNumberFormat="1" applyFont="1" applyBorder="1" applyAlignment="1">
      <alignment/>
    </xf>
    <xf numFmtId="0" fontId="38" fillId="0" borderId="0" xfId="0" applyFont="1" applyAlignment="1">
      <alignment/>
    </xf>
    <xf numFmtId="3" fontId="39" fillId="0" borderId="6" xfId="0" applyNumberFormat="1" applyFont="1" applyBorder="1" applyAlignment="1">
      <alignment horizontal="right"/>
    </xf>
    <xf numFmtId="0" fontId="24" fillId="0" borderId="12" xfId="0" applyFont="1" applyBorder="1" applyAlignment="1">
      <alignment/>
    </xf>
    <xf numFmtId="0" fontId="26" fillId="0" borderId="12" xfId="0" applyFont="1" applyBorder="1" applyAlignment="1">
      <alignment/>
    </xf>
    <xf numFmtId="3" fontId="39" fillId="0" borderId="20" xfId="0" applyNumberFormat="1" applyFont="1" applyBorder="1" applyAlignment="1">
      <alignment/>
    </xf>
    <xf numFmtId="3" fontId="39" fillId="0" borderId="2" xfId="0" applyNumberFormat="1" applyFont="1" applyBorder="1" applyAlignment="1">
      <alignment/>
    </xf>
    <xf numFmtId="3" fontId="26" fillId="0" borderId="2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" fontId="39" fillId="0" borderId="20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166" fontId="5" fillId="0" borderId="28" xfId="15" applyNumberFormat="1" applyFont="1" applyBorder="1" applyAlignment="1">
      <alignment/>
    </xf>
    <xf numFmtId="0" fontId="7" fillId="0" borderId="2" xfId="0" applyFont="1" applyBorder="1" applyAlignment="1">
      <alignment/>
    </xf>
    <xf numFmtId="49" fontId="5" fillId="0" borderId="1" xfId="20" applyNumberFormat="1" applyFont="1" applyBorder="1" applyAlignment="1">
      <alignment horizontal="center"/>
      <protection/>
    </xf>
    <xf numFmtId="49" fontId="5" fillId="0" borderId="2" xfId="20" applyNumberFormat="1" applyFont="1" applyBorder="1" applyAlignment="1">
      <alignment horizontal="center"/>
      <protection/>
    </xf>
    <xf numFmtId="3" fontId="24" fillId="0" borderId="28" xfId="0" applyNumberFormat="1" applyFont="1" applyBorder="1" applyAlignment="1">
      <alignment/>
    </xf>
    <xf numFmtId="3" fontId="24" fillId="0" borderId="1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3" fontId="40" fillId="0" borderId="6" xfId="0" applyNumberFormat="1" applyFont="1" applyBorder="1" applyAlignment="1">
      <alignment/>
    </xf>
    <xf numFmtId="166" fontId="7" fillId="0" borderId="18" xfId="15" applyNumberFormat="1" applyFont="1" applyBorder="1" applyAlignment="1">
      <alignment/>
    </xf>
    <xf numFmtId="166" fontId="7" fillId="0" borderId="19" xfId="15" applyNumberFormat="1" applyFont="1" applyBorder="1" applyAlignment="1">
      <alignment/>
    </xf>
    <xf numFmtId="49" fontId="14" fillId="0" borderId="2" xfId="0" applyNumberFormat="1" applyFont="1" applyBorder="1" applyAlignment="1">
      <alignment/>
    </xf>
    <xf numFmtId="49" fontId="25" fillId="0" borderId="12" xfId="0" applyNumberFormat="1" applyFont="1" applyBorder="1" applyAlignment="1">
      <alignment/>
    </xf>
    <xf numFmtId="3" fontId="42" fillId="0" borderId="20" xfId="0" applyNumberFormat="1" applyFont="1" applyBorder="1" applyAlignment="1">
      <alignment/>
    </xf>
    <xf numFmtId="169" fontId="10" fillId="0" borderId="37" xfId="22" applyNumberFormat="1" applyFont="1" applyFill="1" applyBorder="1">
      <alignment/>
      <protection/>
    </xf>
    <xf numFmtId="3" fontId="10" fillId="0" borderId="37" xfId="22" applyNumberFormat="1" applyFont="1" applyBorder="1">
      <alignment/>
      <protection/>
    </xf>
    <xf numFmtId="3" fontId="10" fillId="0" borderId="55" xfId="22" applyNumberFormat="1" applyFont="1" applyBorder="1">
      <alignment/>
      <protection/>
    </xf>
    <xf numFmtId="3" fontId="10" fillId="0" borderId="36" xfId="22" applyNumberFormat="1" applyFont="1" applyBorder="1">
      <alignment/>
      <protection/>
    </xf>
    <xf numFmtId="3" fontId="10" fillId="0" borderId="37" xfId="22" applyNumberFormat="1" applyFont="1" applyFill="1" applyBorder="1">
      <alignment/>
      <protection/>
    </xf>
    <xf numFmtId="3" fontId="17" fillId="0" borderId="38" xfId="22" applyNumberFormat="1" applyFont="1" applyBorder="1" applyAlignment="1">
      <alignment horizontal="right"/>
      <protection/>
    </xf>
    <xf numFmtId="1" fontId="9" fillId="0" borderId="26" xfId="22" applyNumberFormat="1" applyFont="1" applyBorder="1">
      <alignment/>
      <protection/>
    </xf>
    <xf numFmtId="169" fontId="9" fillId="0" borderId="27" xfId="22" applyNumberFormat="1" applyFont="1" applyBorder="1">
      <alignment/>
      <protection/>
    </xf>
    <xf numFmtId="0" fontId="9" fillId="0" borderId="27" xfId="22" applyFont="1" applyBorder="1">
      <alignment/>
      <protection/>
    </xf>
    <xf numFmtId="0" fontId="9" fillId="0" borderId="28" xfId="22" applyFont="1" applyBorder="1">
      <alignment/>
      <protection/>
    </xf>
    <xf numFmtId="0" fontId="9" fillId="0" borderId="26" xfId="22" applyFont="1" applyBorder="1">
      <alignment/>
      <protection/>
    </xf>
    <xf numFmtId="0" fontId="9" fillId="0" borderId="53" xfId="22" applyFont="1" applyBorder="1">
      <alignment/>
      <protection/>
    </xf>
    <xf numFmtId="1" fontId="4" fillId="0" borderId="51" xfId="22" applyNumberFormat="1" applyFont="1" applyBorder="1">
      <alignment/>
      <protection/>
    </xf>
    <xf numFmtId="169" fontId="4" fillId="0" borderId="58" xfId="22" applyNumberFormat="1" applyFont="1" applyBorder="1">
      <alignment/>
      <protection/>
    </xf>
    <xf numFmtId="1" fontId="4" fillId="0" borderId="58" xfId="22" applyNumberFormat="1" applyFont="1" applyBorder="1">
      <alignment/>
      <protection/>
    </xf>
    <xf numFmtId="1" fontId="4" fillId="0" borderId="63" xfId="22" applyNumberFormat="1" applyFont="1" applyBorder="1">
      <alignment/>
      <protection/>
    </xf>
    <xf numFmtId="1" fontId="4" fillId="0" borderId="62" xfId="22" applyNumberFormat="1" applyFont="1" applyBorder="1">
      <alignment/>
      <protection/>
    </xf>
    <xf numFmtId="1" fontId="9" fillId="0" borderId="23" xfId="22" applyNumberFormat="1" applyFont="1" applyBorder="1">
      <alignment/>
      <protection/>
    </xf>
    <xf numFmtId="0" fontId="9" fillId="0" borderId="40" xfId="22" applyFont="1" applyBorder="1">
      <alignment/>
      <protection/>
    </xf>
    <xf numFmtId="0" fontId="9" fillId="0" borderId="64" xfId="22" applyFont="1" applyBorder="1">
      <alignment/>
      <protection/>
    </xf>
    <xf numFmtId="0" fontId="9" fillId="0" borderId="23" xfId="22" applyFont="1" applyBorder="1">
      <alignment/>
      <protection/>
    </xf>
    <xf numFmtId="0" fontId="9" fillId="0" borderId="0" xfId="22" applyFont="1" applyBorder="1">
      <alignment/>
      <protection/>
    </xf>
    <xf numFmtId="1" fontId="9" fillId="0" borderId="29" xfId="22" applyNumberFormat="1" applyFont="1" applyBorder="1">
      <alignment/>
      <protection/>
    </xf>
    <xf numFmtId="169" fontId="9" fillId="0" borderId="27" xfId="22" applyNumberFormat="1" applyFont="1" applyFill="1" applyBorder="1">
      <alignment/>
      <protection/>
    </xf>
    <xf numFmtId="0" fontId="9" fillId="0" borderId="60" xfId="22" applyFont="1" applyBorder="1">
      <alignment/>
      <protection/>
    </xf>
    <xf numFmtId="0" fontId="9" fillId="0" borderId="29" xfId="22" applyFont="1" applyBorder="1">
      <alignment/>
      <protection/>
    </xf>
    <xf numFmtId="0" fontId="9" fillId="0" borderId="65" xfId="22" applyFont="1" applyBorder="1">
      <alignment/>
      <protection/>
    </xf>
    <xf numFmtId="1" fontId="4" fillId="0" borderId="13" xfId="22" applyNumberFormat="1" applyFont="1" applyBorder="1">
      <alignment/>
      <protection/>
    </xf>
    <xf numFmtId="169" fontId="4" fillId="0" borderId="3" xfId="22" applyNumberFormat="1" applyFont="1" applyBorder="1">
      <alignment/>
      <protection/>
    </xf>
    <xf numFmtId="1" fontId="4" fillId="0" borderId="3" xfId="22" applyNumberFormat="1" applyFont="1" applyBorder="1">
      <alignment/>
      <protection/>
    </xf>
    <xf numFmtId="1" fontId="4" fillId="0" borderId="66" xfId="22" applyNumberFormat="1" applyFont="1" applyBorder="1">
      <alignment/>
      <protection/>
    </xf>
    <xf numFmtId="1" fontId="4" fillId="0" borderId="19" xfId="22" applyNumberFormat="1" applyFont="1" applyBorder="1">
      <alignment/>
      <protection/>
    </xf>
    <xf numFmtId="3" fontId="39" fillId="0" borderId="0" xfId="0" applyNumberFormat="1" applyFont="1" applyBorder="1" applyAlignment="1">
      <alignment/>
    </xf>
    <xf numFmtId="169" fontId="43" fillId="0" borderId="37" xfId="22" applyNumberFormat="1" applyFont="1" applyFill="1" applyBorder="1">
      <alignment/>
      <protection/>
    </xf>
    <xf numFmtId="3" fontId="25" fillId="0" borderId="52" xfId="0" applyNumberFormat="1" applyFont="1" applyBorder="1" applyAlignment="1">
      <alignment/>
    </xf>
    <xf numFmtId="49" fontId="26" fillId="0" borderId="12" xfId="0" applyNumberFormat="1" applyFont="1" applyBorder="1" applyAlignment="1">
      <alignment/>
    </xf>
    <xf numFmtId="169" fontId="9" fillId="0" borderId="40" xfId="22" applyNumberFormat="1" applyFont="1" applyFill="1" applyBorder="1">
      <alignment/>
      <protection/>
    </xf>
    <xf numFmtId="3" fontId="2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4" fillId="0" borderId="20" xfId="15" applyNumberFormat="1" applyFont="1" applyBorder="1" applyAlignment="1">
      <alignment/>
    </xf>
    <xf numFmtId="3" fontId="26" fillId="0" borderId="6" xfId="0" applyNumberFormat="1" applyFont="1" applyBorder="1" applyAlignment="1">
      <alignment horizontal="center"/>
    </xf>
    <xf numFmtId="3" fontId="40" fillId="0" borderId="2" xfId="0" applyNumberFormat="1" applyFont="1" applyBorder="1" applyAlignment="1">
      <alignment/>
    </xf>
    <xf numFmtId="3" fontId="5" fillId="0" borderId="20" xfId="15" applyNumberFormat="1" applyFont="1" applyBorder="1" applyAlignment="1">
      <alignment horizontal="right"/>
    </xf>
    <xf numFmtId="3" fontId="5" fillId="0" borderId="18" xfId="20" applyNumberFormat="1" applyFont="1" applyBorder="1">
      <alignment/>
      <protection/>
    </xf>
    <xf numFmtId="3" fontId="9" fillId="0" borderId="20" xfId="15" applyNumberFormat="1" applyFont="1" applyBorder="1" applyAlignment="1">
      <alignment/>
    </xf>
    <xf numFmtId="0" fontId="7" fillId="0" borderId="12" xfId="0" applyFont="1" applyBorder="1" applyAlignment="1">
      <alignment/>
    </xf>
    <xf numFmtId="3" fontId="9" fillId="0" borderId="37" xfId="22" applyNumberFormat="1" applyFont="1" applyBorder="1">
      <alignment/>
      <protection/>
    </xf>
    <xf numFmtId="3" fontId="10" fillId="0" borderId="37" xfId="22" applyNumberFormat="1" applyFont="1" applyBorder="1">
      <alignment/>
      <protection/>
    </xf>
    <xf numFmtId="3" fontId="9" fillId="0" borderId="20" xfId="15" applyNumberFormat="1" applyFont="1" applyBorder="1" applyAlignment="1" quotePrefix="1">
      <alignment horizontal="right"/>
    </xf>
    <xf numFmtId="3" fontId="9" fillId="0" borderId="20" xfId="15" applyNumberFormat="1" applyFont="1" applyBorder="1" applyAlignment="1">
      <alignment horizontal="right"/>
    </xf>
    <xf numFmtId="3" fontId="10" fillId="0" borderId="20" xfId="15" applyNumberFormat="1" applyFont="1" applyBorder="1" applyAlignment="1" quotePrefix="1">
      <alignment horizontal="right"/>
    </xf>
    <xf numFmtId="3" fontId="9" fillId="0" borderId="20" xfId="15" applyNumberFormat="1" applyFont="1" applyBorder="1" applyAlignment="1">
      <alignment vertical="center" wrapText="1"/>
    </xf>
    <xf numFmtId="3" fontId="45" fillId="0" borderId="20" xfId="15" applyNumberFormat="1" applyFont="1" applyBorder="1" applyAlignment="1">
      <alignment/>
    </xf>
    <xf numFmtId="166" fontId="44" fillId="0" borderId="18" xfId="15" applyNumberFormat="1" applyFont="1" applyBorder="1" applyAlignment="1">
      <alignment/>
    </xf>
    <xf numFmtId="0" fontId="5" fillId="0" borderId="12" xfId="0" applyFont="1" applyBorder="1" applyAlignment="1">
      <alignment/>
    </xf>
    <xf numFmtId="3" fontId="24" fillId="0" borderId="20" xfId="0" applyNumberFormat="1" applyFont="1" applyBorder="1" applyAlignment="1">
      <alignment/>
    </xf>
    <xf numFmtId="49" fontId="47" fillId="0" borderId="46" xfId="20" applyNumberFormat="1" applyFont="1" applyBorder="1">
      <alignment/>
      <protection/>
    </xf>
    <xf numFmtId="3" fontId="47" fillId="0" borderId="20" xfId="20" applyNumberFormat="1" applyFont="1" applyBorder="1">
      <alignment/>
      <protection/>
    </xf>
    <xf numFmtId="49" fontId="5" fillId="0" borderId="26" xfId="20" applyNumberFormat="1" applyFont="1" applyBorder="1" applyAlignment="1">
      <alignment horizontal="center"/>
      <protection/>
    </xf>
    <xf numFmtId="3" fontId="48" fillId="0" borderId="20" xfId="15" applyNumberFormat="1" applyFont="1" applyBorder="1" applyAlignment="1">
      <alignment/>
    </xf>
    <xf numFmtId="166" fontId="50" fillId="0" borderId="17" xfId="15" applyNumberFormat="1" applyFont="1" applyBorder="1" applyAlignment="1">
      <alignment/>
    </xf>
    <xf numFmtId="49" fontId="5" fillId="0" borderId="46" xfId="20" applyNumberFormat="1" applyFont="1" applyBorder="1" applyAlignment="1">
      <alignment horizontal="left"/>
      <protection/>
    </xf>
    <xf numFmtId="49" fontId="5" fillId="0" borderId="52" xfId="20" applyNumberFormat="1" applyFont="1" applyBorder="1" applyAlignment="1">
      <alignment horizontal="left"/>
      <protection/>
    </xf>
    <xf numFmtId="169" fontId="9" fillId="0" borderId="20" xfId="22" applyNumberFormat="1" applyFont="1" applyFill="1" applyBorder="1">
      <alignment/>
      <protection/>
    </xf>
    <xf numFmtId="3" fontId="51" fillId="0" borderId="27" xfId="0" applyNumberFormat="1" applyFont="1" applyBorder="1" applyAlignment="1">
      <alignment/>
    </xf>
    <xf numFmtId="3" fontId="49" fillId="0" borderId="18" xfId="20" applyNumberFormat="1" applyFont="1" applyBorder="1">
      <alignment/>
      <protection/>
    </xf>
    <xf numFmtId="3" fontId="49" fillId="0" borderId="18" xfId="20" applyNumberFormat="1" applyFont="1" applyBorder="1">
      <alignment/>
      <protection/>
    </xf>
    <xf numFmtId="3" fontId="5" fillId="0" borderId="17" xfId="20" applyNumberFormat="1" applyFont="1" applyBorder="1">
      <alignment/>
      <protection/>
    </xf>
    <xf numFmtId="0" fontId="14" fillId="0" borderId="0" xfId="0" applyFont="1" applyAlignment="1">
      <alignment horizontal="centerContinuous"/>
    </xf>
    <xf numFmtId="0" fontId="52" fillId="0" borderId="0" xfId="0" applyFont="1" applyAlignment="1">
      <alignment horizontal="centerContinuous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6" fillId="0" borderId="6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12" fillId="0" borderId="6" xfId="15" applyNumberFormat="1" applyFont="1" applyBorder="1" applyAlignment="1">
      <alignment/>
    </xf>
    <xf numFmtId="3" fontId="12" fillId="0" borderId="6" xfId="15" applyNumberFormat="1" applyFont="1" applyBorder="1" applyAlignment="1">
      <alignment/>
    </xf>
    <xf numFmtId="3" fontId="12" fillId="0" borderId="7" xfId="15" applyNumberFormat="1" applyFont="1" applyBorder="1" applyAlignment="1">
      <alignment/>
    </xf>
    <xf numFmtId="3" fontId="12" fillId="0" borderId="0" xfId="15" applyNumberFormat="1" applyFont="1" applyFill="1" applyBorder="1" applyAlignment="1">
      <alignment/>
    </xf>
    <xf numFmtId="3" fontId="12" fillId="0" borderId="20" xfId="15" applyNumberFormat="1" applyFont="1" applyBorder="1" applyAlignment="1">
      <alignment/>
    </xf>
    <xf numFmtId="3" fontId="12" fillId="0" borderId="20" xfId="15" applyNumberFormat="1" applyFont="1" applyBorder="1" applyAlignment="1">
      <alignment/>
    </xf>
    <xf numFmtId="3" fontId="12" fillId="0" borderId="21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2" fillId="0" borderId="26" xfId="0" applyFont="1" applyBorder="1" applyAlignment="1">
      <alignment/>
    </xf>
    <xf numFmtId="3" fontId="12" fillId="0" borderId="27" xfId="15" applyNumberFormat="1" applyFont="1" applyBorder="1" applyAlignment="1">
      <alignment/>
    </xf>
    <xf numFmtId="3" fontId="12" fillId="0" borderId="27" xfId="15" applyNumberFormat="1" applyFont="1" applyBorder="1" applyAlignment="1">
      <alignment/>
    </xf>
    <xf numFmtId="3" fontId="12" fillId="0" borderId="28" xfId="15" applyNumberFormat="1" applyFont="1" applyBorder="1" applyAlignment="1">
      <alignment/>
    </xf>
    <xf numFmtId="0" fontId="12" fillId="0" borderId="2" xfId="0" applyFont="1" applyBorder="1" applyAlignment="1">
      <alignment wrapText="1"/>
    </xf>
    <xf numFmtId="0" fontId="6" fillId="0" borderId="42" xfId="0" applyFont="1" applyBorder="1" applyAlignment="1">
      <alignment vertical="center"/>
    </xf>
    <xf numFmtId="3" fontId="6" fillId="0" borderId="58" xfId="15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2" fillId="0" borderId="0" xfId="0" applyFont="1" applyFill="1" applyBorder="1" applyAlignment="1">
      <alignment/>
    </xf>
    <xf numFmtId="3" fontId="9" fillId="0" borderId="36" xfId="22" applyNumberFormat="1" applyFont="1" applyBorder="1">
      <alignment/>
      <protection/>
    </xf>
    <xf numFmtId="3" fontId="53" fillId="0" borderId="20" xfId="0" applyNumberFormat="1" applyFont="1" applyBorder="1" applyAlignment="1">
      <alignment/>
    </xf>
    <xf numFmtId="0" fontId="26" fillId="0" borderId="13" xfId="0" applyFont="1" applyBorder="1" applyAlignment="1">
      <alignment/>
    </xf>
    <xf numFmtId="3" fontId="25" fillId="0" borderId="5" xfId="0" applyNumberFormat="1" applyFont="1" applyBorder="1" applyAlignment="1">
      <alignment/>
    </xf>
    <xf numFmtId="3" fontId="25" fillId="0" borderId="3" xfId="0" applyNumberFormat="1" applyFont="1" applyBorder="1" applyAlignment="1">
      <alignment/>
    </xf>
    <xf numFmtId="3" fontId="24" fillId="0" borderId="4" xfId="0" applyNumberFormat="1" applyFont="1" applyBorder="1" applyAlignment="1">
      <alignment/>
    </xf>
    <xf numFmtId="3" fontId="18" fillId="0" borderId="45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54" fillId="0" borderId="20" xfId="0" applyNumberFormat="1" applyFont="1" applyBorder="1" applyAlignment="1">
      <alignment/>
    </xf>
    <xf numFmtId="3" fontId="26" fillId="0" borderId="27" xfId="0" applyNumberFormat="1" applyFont="1" applyFill="1" applyBorder="1" applyAlignment="1">
      <alignment/>
    </xf>
    <xf numFmtId="3" fontId="9" fillId="0" borderId="6" xfId="15" applyNumberFormat="1" applyFont="1" applyFill="1" applyBorder="1" applyAlignment="1">
      <alignment vertical="center" wrapText="1"/>
    </xf>
    <xf numFmtId="0" fontId="12" fillId="0" borderId="20" xfId="0" applyFont="1" applyBorder="1" applyAlignment="1">
      <alignment/>
    </xf>
    <xf numFmtId="0" fontId="12" fillId="0" borderId="27" xfId="0" applyFont="1" applyBorder="1" applyAlignment="1">
      <alignment/>
    </xf>
    <xf numFmtId="3" fontId="6" fillId="0" borderId="43" xfId="15" applyNumberFormat="1" applyFont="1" applyBorder="1" applyAlignment="1">
      <alignment vertical="center"/>
    </xf>
    <xf numFmtId="3" fontId="29" fillId="0" borderId="46" xfId="0" applyNumberFormat="1" applyFont="1" applyFill="1" applyBorder="1" applyAlignment="1">
      <alignment/>
    </xf>
    <xf numFmtId="0" fontId="9" fillId="0" borderId="20" xfId="22" applyFont="1" applyBorder="1">
      <alignment/>
      <protection/>
    </xf>
    <xf numFmtId="3" fontId="9" fillId="0" borderId="2" xfId="15" applyNumberFormat="1" applyFont="1" applyBorder="1" applyAlignment="1">
      <alignment horizontal="right"/>
    </xf>
    <xf numFmtId="3" fontId="10" fillId="0" borderId="2" xfId="15" applyNumberFormat="1" applyFont="1" applyBorder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6" fontId="7" fillId="0" borderId="6" xfId="15" applyNumberFormat="1" applyFont="1" applyBorder="1" applyAlignment="1">
      <alignment horizontal="center" vertical="center" wrapText="1"/>
    </xf>
    <xf numFmtId="169" fontId="48" fillId="0" borderId="20" xfId="22" applyNumberFormat="1" applyFont="1" applyFill="1" applyBorder="1">
      <alignment/>
      <protection/>
    </xf>
    <xf numFmtId="169" fontId="48" fillId="0" borderId="20" xfId="22" applyNumberFormat="1" applyFont="1" applyFill="1" applyBorder="1">
      <alignment/>
      <protection/>
    </xf>
    <xf numFmtId="3" fontId="48" fillId="0" borderId="37" xfId="22" applyNumberFormat="1" applyFont="1" applyBorder="1">
      <alignment/>
      <protection/>
    </xf>
    <xf numFmtId="49" fontId="55" fillId="0" borderId="12" xfId="0" applyNumberFormat="1" applyFont="1" applyBorder="1" applyAlignment="1">
      <alignment/>
    </xf>
    <xf numFmtId="3" fontId="55" fillId="0" borderId="20" xfId="0" applyNumberFormat="1" applyFont="1" applyBorder="1" applyAlignment="1">
      <alignment/>
    </xf>
    <xf numFmtId="3" fontId="51" fillId="0" borderId="27" xfId="0" applyNumberFormat="1" applyFont="1" applyBorder="1" applyAlignment="1">
      <alignment/>
    </xf>
    <xf numFmtId="3" fontId="51" fillId="0" borderId="2" xfId="0" applyNumberFormat="1" applyFont="1" applyBorder="1" applyAlignment="1">
      <alignment/>
    </xf>
    <xf numFmtId="3" fontId="51" fillId="0" borderId="20" xfId="0" applyNumberFormat="1" applyFont="1" applyBorder="1" applyAlignment="1">
      <alignment/>
    </xf>
    <xf numFmtId="3" fontId="49" fillId="0" borderId="20" xfId="15" applyNumberFormat="1" applyFont="1" applyBorder="1" applyAlignment="1">
      <alignment horizontal="right"/>
    </xf>
    <xf numFmtId="49" fontId="49" fillId="0" borderId="39" xfId="20" applyNumberFormat="1" applyFont="1" applyBorder="1" applyAlignment="1">
      <alignment horizontal="center"/>
      <protection/>
    </xf>
    <xf numFmtId="49" fontId="49" fillId="0" borderId="67" xfId="20" applyNumberFormat="1" applyFont="1" applyBorder="1" applyAlignment="1">
      <alignment horizontal="left"/>
      <protection/>
    </xf>
    <xf numFmtId="49" fontId="49" fillId="0" borderId="68" xfId="20" applyNumberFormat="1" applyFont="1" applyBorder="1" applyAlignment="1">
      <alignment horizontal="left"/>
      <protection/>
    </xf>
    <xf numFmtId="49" fontId="49" fillId="0" borderId="67" xfId="20" applyNumberFormat="1" applyFont="1" applyBorder="1">
      <alignment/>
      <protection/>
    </xf>
    <xf numFmtId="3" fontId="49" fillId="0" borderId="64" xfId="20" applyNumberFormat="1" applyFont="1" applyBorder="1" applyAlignment="1">
      <alignment horizontal="right"/>
      <protection/>
    </xf>
    <xf numFmtId="49" fontId="49" fillId="0" borderId="67" xfId="20" applyNumberFormat="1" applyFont="1" applyBorder="1" applyAlignment="1">
      <alignment horizontal="right"/>
      <protection/>
    </xf>
    <xf numFmtId="166" fontId="56" fillId="0" borderId="21" xfId="15" applyNumberFormat="1" applyFont="1" applyBorder="1" applyAlignment="1">
      <alignment/>
    </xf>
    <xf numFmtId="3" fontId="9" fillId="0" borderId="20" xfId="15" applyNumberFormat="1" applyFont="1" applyBorder="1" applyAlignment="1">
      <alignment/>
    </xf>
    <xf numFmtId="3" fontId="57" fillId="0" borderId="20" xfId="15" applyNumberFormat="1" applyFont="1" applyBorder="1" applyAlignment="1">
      <alignment/>
    </xf>
    <xf numFmtId="3" fontId="58" fillId="0" borderId="49" xfId="0" applyNumberFormat="1" applyFont="1" applyFill="1" applyBorder="1" applyAlignment="1" quotePrefix="1">
      <alignment/>
    </xf>
    <xf numFmtId="3" fontId="59" fillId="0" borderId="46" xfId="0" applyNumberFormat="1" applyFont="1" applyFill="1" applyBorder="1" applyAlignment="1">
      <alignment/>
    </xf>
    <xf numFmtId="3" fontId="59" fillId="0" borderId="21" xfId="15" applyNumberFormat="1" applyFont="1" applyBorder="1" applyAlignment="1">
      <alignment/>
    </xf>
    <xf numFmtId="3" fontId="59" fillId="0" borderId="46" xfId="0" applyNumberFormat="1" applyFont="1" applyBorder="1" applyAlignment="1">
      <alignment/>
    </xf>
    <xf numFmtId="3" fontId="60" fillId="0" borderId="46" xfId="0" applyNumberFormat="1" applyFont="1" applyBorder="1" applyAlignment="1">
      <alignment/>
    </xf>
    <xf numFmtId="3" fontId="61" fillId="0" borderId="20" xfId="15" applyNumberFormat="1" applyFont="1" applyFill="1" applyBorder="1" applyAlignment="1">
      <alignment vertical="center" wrapText="1"/>
    </xf>
    <xf numFmtId="3" fontId="48" fillId="0" borderId="20" xfId="15" applyNumberFormat="1" applyFont="1" applyBorder="1" applyAlignment="1">
      <alignment vertical="center" wrapText="1"/>
    </xf>
    <xf numFmtId="3" fontId="48" fillId="0" borderId="20" xfId="15" applyNumberFormat="1" applyFont="1" applyBorder="1" applyAlignment="1">
      <alignment vertical="center" wrapText="1"/>
    </xf>
    <xf numFmtId="3" fontId="48" fillId="0" borderId="6" xfId="15" applyNumberFormat="1" applyFont="1" applyBorder="1" applyAlignment="1">
      <alignment vertical="center"/>
    </xf>
    <xf numFmtId="3" fontId="48" fillId="0" borderId="21" xfId="15" applyNumberFormat="1" applyFont="1" applyBorder="1" applyAlignment="1">
      <alignment/>
    </xf>
    <xf numFmtId="3" fontId="48" fillId="0" borderId="21" xfId="15" applyNumberFormat="1" applyFont="1" applyBorder="1" applyAlignment="1">
      <alignment/>
    </xf>
    <xf numFmtId="0" fontId="30" fillId="0" borderId="69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30" fillId="0" borderId="57" xfId="0" applyFont="1" applyBorder="1" applyAlignment="1">
      <alignment horizontal="center" wrapText="1"/>
    </xf>
    <xf numFmtId="0" fontId="30" fillId="0" borderId="47" xfId="0" applyFont="1" applyBorder="1" applyAlignment="1">
      <alignment horizontal="center" wrapText="1"/>
    </xf>
    <xf numFmtId="0" fontId="4" fillId="0" borderId="51" xfId="22" applyFont="1" applyBorder="1" applyAlignment="1">
      <alignment horizontal="center"/>
      <protection/>
    </xf>
    <xf numFmtId="0" fontId="1" fillId="0" borderId="70" xfId="22" applyFont="1" applyBorder="1" applyAlignment="1">
      <alignment horizontal="center"/>
      <protection/>
    </xf>
    <xf numFmtId="0" fontId="1" fillId="0" borderId="62" xfId="22" applyFont="1" applyBorder="1" applyAlignment="1">
      <alignment horizontal="center"/>
      <protection/>
    </xf>
    <xf numFmtId="0" fontId="4" fillId="0" borderId="51" xfId="22" applyFont="1" applyBorder="1" applyAlignment="1">
      <alignment horizontal="left"/>
      <protection/>
    </xf>
    <xf numFmtId="0" fontId="0" fillId="0" borderId="70" xfId="22" applyBorder="1" applyAlignment="1">
      <alignment horizontal="left"/>
      <protection/>
    </xf>
    <xf numFmtId="0" fontId="0" fillId="0" borderId="62" xfId="22" applyBorder="1" applyAlignment="1">
      <alignment horizontal="left"/>
      <protection/>
    </xf>
    <xf numFmtId="0" fontId="4" fillId="0" borderId="57" xfId="22" applyFont="1" applyBorder="1" applyAlignment="1">
      <alignment horizontal="center" wrapText="1"/>
      <protection/>
    </xf>
    <xf numFmtId="0" fontId="15" fillId="0" borderId="41" xfId="0" applyFont="1" applyBorder="1" applyAlignment="1">
      <alignment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6" fontId="14" fillId="0" borderId="0" xfId="15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6" fontId="7" fillId="0" borderId="3" xfId="15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14" fillId="0" borderId="0" xfId="20" applyNumberFormat="1" applyFont="1" applyAlignment="1">
      <alignment horizontal="right"/>
      <protection/>
    </xf>
    <xf numFmtId="0" fontId="2" fillId="0" borderId="0" xfId="0" applyFont="1" applyAlignment="1">
      <alignment/>
    </xf>
    <xf numFmtId="49" fontId="5" fillId="0" borderId="46" xfId="20" applyNumberFormat="1" applyFont="1" applyBorder="1" applyAlignment="1">
      <alignment horizontal="left"/>
      <protection/>
    </xf>
    <xf numFmtId="49" fontId="5" fillId="0" borderId="52" xfId="20" applyNumberFormat="1" applyFont="1" applyBorder="1" applyAlignment="1">
      <alignment horizontal="left"/>
      <protection/>
    </xf>
    <xf numFmtId="49" fontId="6" fillId="0" borderId="0" xfId="20" applyNumberFormat="1" applyFont="1" applyAlignment="1">
      <alignment horizontal="center"/>
      <protection/>
    </xf>
    <xf numFmtId="49" fontId="16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5" fillId="0" borderId="0" xfId="20" applyNumberFormat="1" applyFont="1" applyAlignment="1">
      <alignment horizontal="center" vertical="center"/>
      <protection/>
    </xf>
    <xf numFmtId="49" fontId="7" fillId="0" borderId="1" xfId="20" applyNumberFormat="1" applyFont="1" applyBorder="1" applyAlignment="1">
      <alignment horizontal="center" vertical="center" wrapText="1"/>
      <protection/>
    </xf>
    <xf numFmtId="49" fontId="7" fillId="0" borderId="2" xfId="20" applyNumberFormat="1" applyFont="1" applyBorder="1" applyAlignment="1">
      <alignment horizontal="center" vertical="center" wrapText="1"/>
      <protection/>
    </xf>
    <xf numFmtId="49" fontId="6" fillId="0" borderId="6" xfId="20" applyNumberFormat="1" applyFont="1" applyBorder="1" applyAlignment="1">
      <alignment horizontal="center" vertical="center" wrapText="1"/>
      <protection/>
    </xf>
    <xf numFmtId="49" fontId="6" fillId="0" borderId="20" xfId="20" applyNumberFormat="1" applyFont="1" applyBorder="1" applyAlignment="1">
      <alignment horizontal="center" vertical="center" wrapText="1"/>
      <protection/>
    </xf>
    <xf numFmtId="49" fontId="7" fillId="0" borderId="71" xfId="20" applyNumberFormat="1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49" fontId="7" fillId="0" borderId="26" xfId="20" applyNumberFormat="1" applyFont="1" applyBorder="1" applyAlignment="1">
      <alignment horizontal="center" vertical="center" wrapText="1"/>
      <protection/>
    </xf>
    <xf numFmtId="49" fontId="6" fillId="0" borderId="27" xfId="20" applyNumberFormat="1" applyFont="1" applyBorder="1" applyAlignment="1">
      <alignment horizontal="center" vertical="center" wrapText="1"/>
      <protection/>
    </xf>
    <xf numFmtId="49" fontId="5" fillId="0" borderId="49" xfId="20" applyNumberFormat="1" applyFont="1" applyBorder="1" applyAlignment="1">
      <alignment horizontal="left"/>
      <protection/>
    </xf>
    <xf numFmtId="49" fontId="5" fillId="0" borderId="74" xfId="20" applyNumberFormat="1" applyFont="1" applyBorder="1" applyAlignment="1">
      <alignment horizontal="left"/>
      <protection/>
    </xf>
    <xf numFmtId="0" fontId="7" fillId="2" borderId="51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6" fillId="0" borderId="75" xfId="0" applyFont="1" applyBorder="1" applyAlignment="1">
      <alignment/>
    </xf>
    <xf numFmtId="3" fontId="25" fillId="0" borderId="75" xfId="0" applyNumberFormat="1" applyFont="1" applyBorder="1" applyAlignment="1">
      <alignment/>
    </xf>
    <xf numFmtId="3" fontId="41" fillId="0" borderId="75" xfId="0" applyNumberFormat="1" applyFont="1" applyBorder="1" applyAlignment="1">
      <alignment/>
    </xf>
    <xf numFmtId="3" fontId="24" fillId="0" borderId="75" xfId="0" applyNumberFormat="1" applyFont="1" applyBorder="1" applyAlignment="1">
      <alignment/>
    </xf>
    <xf numFmtId="3" fontId="18" fillId="0" borderId="75" xfId="0" applyNumberFormat="1" applyFont="1" applyBorder="1" applyAlignment="1">
      <alignment/>
    </xf>
    <xf numFmtId="3" fontId="46" fillId="0" borderId="75" xfId="0" applyNumberFormat="1" applyFont="1" applyBorder="1" applyAlignment="1">
      <alignment/>
    </xf>
  </cellXfs>
  <cellStyles count="12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Normál_ÖNHIKI2008" xfId="20"/>
    <cellStyle name="Normál_szakfeladat táblázat költségvetéshez" xfId="21"/>
    <cellStyle name="Normál_szakfeladatokhoz táblázat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4"/>
  <dimension ref="A1:I37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55.140625" style="0" customWidth="1"/>
    <col min="2" max="2" width="15.57421875" style="0" customWidth="1"/>
    <col min="3" max="3" width="52.00390625" style="0" customWidth="1"/>
    <col min="4" max="4" width="14.421875" style="0" customWidth="1"/>
    <col min="5" max="7" width="15.421875" style="0" customWidth="1"/>
  </cols>
  <sheetData>
    <row r="1" spans="3:4" ht="12.75">
      <c r="C1" s="60"/>
      <c r="D1" s="55" t="s">
        <v>489</v>
      </c>
    </row>
    <row r="2" spans="3:4" ht="12.75">
      <c r="C2" s="60"/>
      <c r="D2" s="55"/>
    </row>
    <row r="3" spans="1:4" ht="19.5">
      <c r="A3" s="4" t="s">
        <v>417</v>
      </c>
      <c r="B3" s="2"/>
      <c r="C3" s="2"/>
      <c r="D3" s="2"/>
    </row>
    <row r="4" spans="1:4" ht="19.5">
      <c r="A4" s="4" t="s">
        <v>122</v>
      </c>
      <c r="B4" s="2"/>
      <c r="C4" s="2"/>
      <c r="D4" s="2"/>
    </row>
    <row r="5" spans="1:4" ht="19.5">
      <c r="A5" s="4"/>
      <c r="B5" s="2"/>
      <c r="C5" s="2"/>
      <c r="D5" s="2"/>
    </row>
    <row r="6" spans="1:4" ht="13.5" thickBot="1">
      <c r="A6" s="1"/>
      <c r="B6" s="1"/>
      <c r="C6" s="1"/>
      <c r="D6" s="58" t="s">
        <v>120</v>
      </c>
    </row>
    <row r="7" spans="1:9" ht="13.5" customHeight="1">
      <c r="A7" s="532" t="s">
        <v>1</v>
      </c>
      <c r="B7" s="534" t="s">
        <v>418</v>
      </c>
      <c r="C7" s="532" t="s">
        <v>1</v>
      </c>
      <c r="D7" s="534" t="s">
        <v>418</v>
      </c>
      <c r="H7" s="7"/>
      <c r="I7" s="7"/>
    </row>
    <row r="8" spans="1:9" ht="13.5" customHeight="1" thickBot="1">
      <c r="A8" s="533"/>
      <c r="B8" s="535"/>
      <c r="C8" s="533"/>
      <c r="D8" s="535"/>
      <c r="H8" s="7"/>
      <c r="I8" s="7"/>
    </row>
    <row r="9" spans="1:9" ht="13.5" customHeight="1">
      <c r="A9" s="200" t="s">
        <v>116</v>
      </c>
      <c r="B9" s="521">
        <v>308917</v>
      </c>
      <c r="C9" s="200" t="s">
        <v>2</v>
      </c>
      <c r="D9" s="206"/>
      <c r="H9" s="7"/>
      <c r="I9" s="7"/>
    </row>
    <row r="10" spans="1:9" ht="13.5" customHeight="1">
      <c r="A10" s="201" t="s">
        <v>337</v>
      </c>
      <c r="B10" s="207">
        <v>10000</v>
      </c>
      <c r="C10" s="201" t="s">
        <v>12</v>
      </c>
      <c r="D10" s="523">
        <v>1455407</v>
      </c>
      <c r="H10" s="7"/>
      <c r="I10" s="7"/>
    </row>
    <row r="11" spans="1:9" ht="13.5" customHeight="1">
      <c r="A11" s="202"/>
      <c r="B11" s="209"/>
      <c r="C11" s="201" t="s">
        <v>117</v>
      </c>
      <c r="D11" s="208">
        <v>11008</v>
      </c>
      <c r="H11" s="7"/>
      <c r="I11" s="7"/>
    </row>
    <row r="12" spans="1:9" ht="13.5" customHeight="1">
      <c r="A12" s="202" t="s">
        <v>3</v>
      </c>
      <c r="B12" s="207"/>
      <c r="C12" s="201" t="s">
        <v>118</v>
      </c>
      <c r="D12" s="208">
        <v>13898</v>
      </c>
      <c r="H12" s="7"/>
      <c r="I12" s="7"/>
    </row>
    <row r="13" spans="1:9" ht="13.5" customHeight="1">
      <c r="A13" s="202" t="s">
        <v>4</v>
      </c>
      <c r="B13" s="207"/>
      <c r="C13" s="201"/>
      <c r="D13" s="208"/>
      <c r="H13" s="7"/>
      <c r="I13" s="7"/>
    </row>
    <row r="14" spans="1:9" ht="13.5" customHeight="1">
      <c r="A14" s="201" t="s">
        <v>5</v>
      </c>
      <c r="B14" s="313">
        <v>40110</v>
      </c>
      <c r="C14" s="201"/>
      <c r="D14" s="210"/>
      <c r="H14" s="18"/>
      <c r="I14" s="18"/>
    </row>
    <row r="15" spans="1:9" ht="13.5" customHeight="1">
      <c r="A15" s="201" t="s">
        <v>6</v>
      </c>
      <c r="B15" s="313">
        <f>SUM(B16:B19)</f>
        <v>772452</v>
      </c>
      <c r="C15" s="202" t="s">
        <v>151</v>
      </c>
      <c r="D15" s="210">
        <f>SUM(D10:D14)</f>
        <v>1480313</v>
      </c>
      <c r="H15" s="18"/>
      <c r="I15" s="18"/>
    </row>
    <row r="16" spans="1:9" ht="13.5" customHeight="1">
      <c r="A16" s="203" t="s">
        <v>130</v>
      </c>
      <c r="B16" s="312">
        <v>50360</v>
      </c>
      <c r="C16" s="204"/>
      <c r="D16" s="212"/>
      <c r="H16" s="18"/>
      <c r="I16" s="18"/>
    </row>
    <row r="17" spans="1:9" ht="13.5" customHeight="1">
      <c r="A17" s="203" t="s">
        <v>7</v>
      </c>
      <c r="B17" s="312">
        <v>168699</v>
      </c>
      <c r="C17" s="204"/>
      <c r="D17" s="213"/>
      <c r="H17" s="18"/>
      <c r="I17" s="18"/>
    </row>
    <row r="18" spans="1:9" ht="13.5" customHeight="1">
      <c r="A18" s="203" t="s">
        <v>297</v>
      </c>
      <c r="B18" s="312">
        <v>483393</v>
      </c>
      <c r="C18" s="204"/>
      <c r="D18" s="212"/>
      <c r="H18" s="18"/>
      <c r="I18" s="18"/>
    </row>
    <row r="19" spans="1:9" ht="13.5" customHeight="1">
      <c r="A19" s="204" t="s">
        <v>8</v>
      </c>
      <c r="B19" s="312">
        <v>70000</v>
      </c>
      <c r="C19" s="202" t="s">
        <v>10</v>
      </c>
      <c r="D19" s="208"/>
      <c r="H19" s="19"/>
      <c r="I19" s="19"/>
    </row>
    <row r="20" spans="1:9" ht="13.5" customHeight="1">
      <c r="A20" s="202" t="s">
        <v>154</v>
      </c>
      <c r="B20" s="209"/>
      <c r="C20" s="201" t="s">
        <v>12</v>
      </c>
      <c r="D20" s="523">
        <v>578429</v>
      </c>
      <c r="H20" s="7"/>
      <c r="I20" s="7"/>
    </row>
    <row r="21" spans="1:9" ht="13.5" customHeight="1">
      <c r="A21" s="201" t="s">
        <v>155</v>
      </c>
      <c r="B21" s="313">
        <v>33200</v>
      </c>
      <c r="C21" s="201" t="s">
        <v>13</v>
      </c>
      <c r="D21" s="523">
        <v>267917</v>
      </c>
      <c r="H21" s="18"/>
      <c r="I21" s="18"/>
    </row>
    <row r="22" spans="1:9" ht="13.5" customHeight="1">
      <c r="A22" s="202" t="s">
        <v>156</v>
      </c>
      <c r="B22" s="211"/>
      <c r="C22" s="201" t="s">
        <v>157</v>
      </c>
      <c r="D22" s="523">
        <v>379886</v>
      </c>
      <c r="H22" s="18"/>
      <c r="I22" s="18"/>
    </row>
    <row r="23" spans="1:9" ht="13.5" customHeight="1">
      <c r="A23" s="204" t="s">
        <v>11</v>
      </c>
      <c r="B23" s="312">
        <v>1021052</v>
      </c>
      <c r="C23" s="201" t="s">
        <v>14</v>
      </c>
      <c r="D23" s="523">
        <v>703100</v>
      </c>
      <c r="H23" s="18"/>
      <c r="I23" s="18"/>
    </row>
    <row r="24" spans="1:9" ht="13.5" customHeight="1">
      <c r="A24" s="204" t="s">
        <v>160</v>
      </c>
      <c r="B24" s="312">
        <v>98395</v>
      </c>
      <c r="C24" s="201" t="s">
        <v>486</v>
      </c>
      <c r="D24" s="208">
        <v>429221</v>
      </c>
      <c r="H24" s="18"/>
      <c r="I24" s="18"/>
    </row>
    <row r="25" spans="1:9" ht="13.5" customHeight="1">
      <c r="A25" s="204" t="s">
        <v>161</v>
      </c>
      <c r="B25" s="522">
        <v>452237</v>
      </c>
      <c r="C25" s="201" t="s">
        <v>163</v>
      </c>
      <c r="D25" s="208">
        <f>SUM(D26:D27)</f>
        <v>21026</v>
      </c>
      <c r="H25" s="18"/>
      <c r="I25" s="18"/>
    </row>
    <row r="26" spans="1:9" ht="13.5" customHeight="1">
      <c r="A26" s="202" t="s">
        <v>153</v>
      </c>
      <c r="B26" s="209">
        <f>SUM(B23:B25)</f>
        <v>1571684</v>
      </c>
      <c r="C26" s="203" t="s">
        <v>115</v>
      </c>
      <c r="D26" s="523">
        <v>12247</v>
      </c>
      <c r="H26" s="19"/>
      <c r="I26" s="19"/>
    </row>
    <row r="27" spans="1:9" ht="13.5" customHeight="1">
      <c r="A27" s="201" t="s">
        <v>487</v>
      </c>
      <c r="B27" s="495">
        <v>429221</v>
      </c>
      <c r="C27" s="203" t="s">
        <v>109</v>
      </c>
      <c r="D27" s="523">
        <v>8779</v>
      </c>
      <c r="H27" s="19"/>
      <c r="I27" s="19"/>
    </row>
    <row r="28" spans="1:9" ht="13.5" customHeight="1">
      <c r="A28" s="201" t="s">
        <v>336</v>
      </c>
      <c r="B28" s="209">
        <v>146233</v>
      </c>
      <c r="C28" s="201"/>
      <c r="D28" s="212"/>
      <c r="H28" s="19"/>
      <c r="I28" s="19"/>
    </row>
    <row r="29" spans="1:9" ht="13.5" customHeight="1">
      <c r="A29" s="201" t="s">
        <v>15</v>
      </c>
      <c r="B29" s="524">
        <v>516839</v>
      </c>
      <c r="C29" s="201"/>
      <c r="D29" s="208"/>
      <c r="H29" s="18"/>
      <c r="I29" s="18"/>
    </row>
    <row r="30" spans="1:9" ht="13.5" customHeight="1" thickBot="1">
      <c r="A30" s="201" t="s">
        <v>119</v>
      </c>
      <c r="B30" s="525">
        <v>41236</v>
      </c>
      <c r="C30" s="201"/>
      <c r="D30" s="208"/>
      <c r="H30" s="8"/>
      <c r="I30" s="19"/>
    </row>
    <row r="31" spans="1:9" ht="13.5" customHeight="1">
      <c r="A31" s="200" t="s">
        <v>162</v>
      </c>
      <c r="B31" s="214">
        <f>B14+B15+B21+B26+B27+B28+B29+B30</f>
        <v>3550975</v>
      </c>
      <c r="C31" s="200" t="s">
        <v>152</v>
      </c>
      <c r="D31" s="206">
        <f>SUM(D19:D25,D29:D30)</f>
        <v>2379579</v>
      </c>
      <c r="H31" s="7"/>
      <c r="I31" s="8"/>
    </row>
    <row r="32" spans="1:9" ht="18.75" customHeight="1" thickBot="1">
      <c r="A32" s="205" t="s">
        <v>158</v>
      </c>
      <c r="B32" s="215">
        <f>SUM(B9,B31)</f>
        <v>3859892</v>
      </c>
      <c r="C32" s="205" t="s">
        <v>159</v>
      </c>
      <c r="D32" s="216">
        <f>SUM(D15,D31)</f>
        <v>3859892</v>
      </c>
      <c r="H32" s="7"/>
      <c r="I32" s="8"/>
    </row>
    <row r="33" spans="1:9" ht="12.75">
      <c r="A33" s="117"/>
      <c r="B33" s="117"/>
      <c r="C33" s="117"/>
      <c r="D33" s="117"/>
      <c r="H33" s="6"/>
      <c r="I33" s="6"/>
    </row>
    <row r="34" spans="8:9" ht="12.75">
      <c r="H34" s="6"/>
      <c r="I34" s="6"/>
    </row>
    <row r="35" spans="8:9" ht="12.75">
      <c r="H35" s="6"/>
      <c r="I35" s="6"/>
    </row>
    <row r="36" spans="8:9" ht="12.75">
      <c r="H36" s="6"/>
      <c r="I36" s="6"/>
    </row>
    <row r="37" spans="8:9" ht="12.75">
      <c r="H37" s="6"/>
      <c r="I37" s="6"/>
    </row>
  </sheetData>
  <sheetProtection/>
  <mergeCells count="4">
    <mergeCell ref="C7:C8"/>
    <mergeCell ref="A7:A8"/>
    <mergeCell ref="B7:B8"/>
    <mergeCell ref="D7:D8"/>
  </mergeCells>
  <printOptions horizontalCentered="1"/>
  <pageMargins left="0.2362204724409449" right="0.2755905511811024" top="0.59" bottom="0.48" header="0.41" footer="0.3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39">
    <pageSetUpPr fitToPage="1"/>
  </sheetPr>
  <dimension ref="A1:O33"/>
  <sheetViews>
    <sheetView zoomScale="95" zoomScaleNormal="95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9.140625" defaultRowHeight="12.75"/>
  <cols>
    <col min="1" max="1" width="54.00390625" style="35" customWidth="1"/>
    <col min="2" max="2" width="7.8515625" style="35" bestFit="1" customWidth="1"/>
    <col min="3" max="12" width="6.7109375" style="35" customWidth="1"/>
    <col min="13" max="13" width="7.00390625" style="35" customWidth="1"/>
    <col min="14" max="14" width="7.7109375" style="35" customWidth="1"/>
    <col min="15" max="15" width="10.421875" style="0" bestFit="1" customWidth="1"/>
  </cols>
  <sheetData>
    <row r="1" spans="9:14" ht="12.75">
      <c r="I1" s="548" t="s">
        <v>506</v>
      </c>
      <c r="J1" s="548"/>
      <c r="K1" s="548"/>
      <c r="L1" s="548"/>
      <c r="M1" s="548"/>
      <c r="N1" s="48"/>
    </row>
    <row r="2" spans="9:15" ht="12.75">
      <c r="I2" s="548" t="s">
        <v>498</v>
      </c>
      <c r="J2" s="548"/>
      <c r="K2" s="548"/>
      <c r="L2" s="548"/>
      <c r="M2" s="548"/>
      <c r="O2" s="17"/>
    </row>
    <row r="3" spans="1:14" ht="18.75">
      <c r="A3" s="44" t="s">
        <v>428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8.75">
      <c r="A4" s="44" t="s">
        <v>89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ht="13.5" thickBot="1">
      <c r="A5" s="36"/>
    </row>
    <row r="6" spans="1:14" ht="12.75">
      <c r="A6" s="193" t="s">
        <v>16</v>
      </c>
      <c r="B6" s="37" t="s">
        <v>106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</row>
    <row r="7" spans="1:14" ht="13.5" thickBot="1">
      <c r="A7" s="194"/>
      <c r="B7" s="111" t="s">
        <v>90</v>
      </c>
      <c r="C7" s="112" t="s">
        <v>91</v>
      </c>
      <c r="D7" s="112" t="s">
        <v>92</v>
      </c>
      <c r="E7" s="112" t="s">
        <v>93</v>
      </c>
      <c r="F7" s="112" t="s">
        <v>94</v>
      </c>
      <c r="G7" s="112" t="s">
        <v>95</v>
      </c>
      <c r="H7" s="112" t="s">
        <v>96</v>
      </c>
      <c r="I7" s="112" t="s">
        <v>97</v>
      </c>
      <c r="J7" s="112" t="s">
        <v>98</v>
      </c>
      <c r="K7" s="112" t="s">
        <v>99</v>
      </c>
      <c r="L7" s="112" t="s">
        <v>100</v>
      </c>
      <c r="M7" s="112" t="s">
        <v>101</v>
      </c>
      <c r="N7" s="113" t="s">
        <v>42</v>
      </c>
    </row>
    <row r="8" spans="1:14" ht="22.5">
      <c r="A8" s="40" t="s">
        <v>47</v>
      </c>
      <c r="B8" s="195">
        <v>20000</v>
      </c>
      <c r="C8" s="169">
        <v>20000</v>
      </c>
      <c r="D8" s="169">
        <v>20100</v>
      </c>
      <c r="E8" s="428">
        <v>40292</v>
      </c>
      <c r="F8" s="428">
        <v>8548</v>
      </c>
      <c r="G8" s="428"/>
      <c r="H8" s="428">
        <v>13800</v>
      </c>
      <c r="I8" s="428">
        <v>13800</v>
      </c>
      <c r="J8" s="428">
        <v>49137</v>
      </c>
      <c r="K8" s="428">
        <v>31200</v>
      </c>
      <c r="L8" s="428">
        <v>31200</v>
      </c>
      <c r="M8" s="428">
        <v>31353</v>
      </c>
      <c r="N8" s="530">
        <v>282048</v>
      </c>
    </row>
    <row r="9" spans="1:14" ht="12.75">
      <c r="A9" s="41" t="s">
        <v>48</v>
      </c>
      <c r="B9" s="195">
        <v>3500</v>
      </c>
      <c r="C9" s="169">
        <v>3000</v>
      </c>
      <c r="D9" s="169">
        <v>110000</v>
      </c>
      <c r="E9" s="428">
        <v>15000</v>
      </c>
      <c r="F9" s="428">
        <v>7000</v>
      </c>
      <c r="G9" s="428">
        <v>4000</v>
      </c>
      <c r="H9" s="428">
        <v>4000</v>
      </c>
      <c r="I9" s="428">
        <v>5000</v>
      </c>
      <c r="J9" s="428">
        <v>95000</v>
      </c>
      <c r="K9" s="428">
        <v>12000</v>
      </c>
      <c r="L9" s="428">
        <v>10559</v>
      </c>
      <c r="M9" s="428">
        <v>20000</v>
      </c>
      <c r="N9" s="171">
        <f aca="true" t="shared" si="0" ref="N9:N19">SUM(B9:M9)</f>
        <v>289059</v>
      </c>
    </row>
    <row r="10" spans="1:14" ht="22.5">
      <c r="A10" s="41" t="s">
        <v>49</v>
      </c>
      <c r="B10" s="195">
        <v>120000</v>
      </c>
      <c r="C10" s="169">
        <v>122000</v>
      </c>
      <c r="D10" s="169">
        <v>122000</v>
      </c>
      <c r="E10" s="428">
        <v>120000</v>
      </c>
      <c r="F10" s="428">
        <v>122000</v>
      </c>
      <c r="G10" s="428">
        <v>166320</v>
      </c>
      <c r="H10" s="428">
        <v>122000</v>
      </c>
      <c r="I10" s="428">
        <v>124397</v>
      </c>
      <c r="J10" s="428">
        <v>120000</v>
      </c>
      <c r="K10" s="428">
        <v>123728</v>
      </c>
      <c r="L10" s="428">
        <v>120000</v>
      </c>
      <c r="M10" s="428">
        <v>122000</v>
      </c>
      <c r="N10" s="171">
        <f t="shared" si="0"/>
        <v>1504445</v>
      </c>
    </row>
    <row r="11" spans="1:14" ht="12.75">
      <c r="A11" s="41" t="s">
        <v>50</v>
      </c>
      <c r="B11" s="195">
        <v>10000</v>
      </c>
      <c r="C11" s="169">
        <v>10000</v>
      </c>
      <c r="D11" s="169">
        <v>21000</v>
      </c>
      <c r="E11" s="428">
        <v>10700</v>
      </c>
      <c r="F11" s="428">
        <v>10720</v>
      </c>
      <c r="G11" s="428">
        <v>10700</v>
      </c>
      <c r="H11" s="428">
        <v>10700</v>
      </c>
      <c r="I11" s="428">
        <v>10700</v>
      </c>
      <c r="J11" s="428">
        <v>10700</v>
      </c>
      <c r="K11" s="428">
        <v>10700</v>
      </c>
      <c r="L11" s="428">
        <v>10700</v>
      </c>
      <c r="M11" s="428">
        <v>9827</v>
      </c>
      <c r="N11" s="171">
        <f t="shared" si="0"/>
        <v>136447</v>
      </c>
    </row>
    <row r="12" spans="1:14" ht="12.75">
      <c r="A12" s="41" t="s">
        <v>51</v>
      </c>
      <c r="B12" s="195">
        <v>470000</v>
      </c>
      <c r="C12" s="169">
        <v>9000</v>
      </c>
      <c r="D12" s="169"/>
      <c r="E12" s="428">
        <v>38227</v>
      </c>
      <c r="F12" s="428">
        <v>50000</v>
      </c>
      <c r="G12" s="428">
        <v>50000</v>
      </c>
      <c r="H12" s="428">
        <v>60000</v>
      </c>
      <c r="I12" s="428">
        <v>62000</v>
      </c>
      <c r="J12" s="428">
        <v>50000</v>
      </c>
      <c r="K12" s="428">
        <v>62000</v>
      </c>
      <c r="L12" s="428">
        <v>60000</v>
      </c>
      <c r="M12" s="428">
        <v>59072</v>
      </c>
      <c r="N12" s="530">
        <v>946060</v>
      </c>
    </row>
    <row r="13" spans="1:14" ht="12.75">
      <c r="A13" s="41" t="s">
        <v>416</v>
      </c>
      <c r="B13" s="195">
        <v>85731</v>
      </c>
      <c r="C13" s="169"/>
      <c r="D13" s="169"/>
      <c r="E13" s="428">
        <v>32010</v>
      </c>
      <c r="F13" s="428"/>
      <c r="G13" s="428"/>
      <c r="H13" s="428"/>
      <c r="I13" s="428"/>
      <c r="J13" s="428"/>
      <c r="K13" s="428"/>
      <c r="L13" s="428"/>
      <c r="M13" s="428"/>
      <c r="N13" s="171">
        <f t="shared" si="0"/>
        <v>117741</v>
      </c>
    </row>
    <row r="14" spans="1:14" ht="12.75">
      <c r="A14" s="41" t="s">
        <v>72</v>
      </c>
      <c r="B14" s="195">
        <v>7000</v>
      </c>
      <c r="C14" s="169">
        <v>6000</v>
      </c>
      <c r="D14" s="169">
        <v>5425</v>
      </c>
      <c r="E14" s="428">
        <v>33330</v>
      </c>
      <c r="F14" s="423"/>
      <c r="G14" s="169"/>
      <c r="H14" s="169"/>
      <c r="I14" s="169"/>
      <c r="J14" s="169"/>
      <c r="K14" s="169"/>
      <c r="L14" s="169"/>
      <c r="M14" s="169"/>
      <c r="N14" s="171">
        <f t="shared" si="0"/>
        <v>51755</v>
      </c>
    </row>
    <row r="15" spans="1:14" ht="12.75">
      <c r="A15" s="41" t="s">
        <v>66</v>
      </c>
      <c r="B15" s="195"/>
      <c r="C15" s="169"/>
      <c r="D15" s="169"/>
      <c r="E15" s="169">
        <v>13000</v>
      </c>
      <c r="F15" s="169"/>
      <c r="G15" s="169"/>
      <c r="H15" s="169"/>
      <c r="I15" s="169">
        <v>36089</v>
      </c>
      <c r="J15" s="169"/>
      <c r="K15" s="169">
        <v>15000</v>
      </c>
      <c r="L15" s="169"/>
      <c r="M15" s="169">
        <v>37306</v>
      </c>
      <c r="N15" s="171">
        <f t="shared" si="0"/>
        <v>101395</v>
      </c>
    </row>
    <row r="16" spans="1:14" ht="12.75">
      <c r="A16" s="41" t="s">
        <v>67</v>
      </c>
      <c r="B16" s="195"/>
      <c r="C16" s="169"/>
      <c r="D16" s="169"/>
      <c r="E16" s="169"/>
      <c r="F16" s="169">
        <v>50000</v>
      </c>
      <c r="G16" s="169"/>
      <c r="H16" s="169">
        <v>50000</v>
      </c>
      <c r="I16" s="169"/>
      <c r="J16" s="169">
        <v>56468</v>
      </c>
      <c r="K16" s="169">
        <v>50303</v>
      </c>
      <c r="L16" s="169">
        <v>50000</v>
      </c>
      <c r="M16" s="169">
        <v>80688</v>
      </c>
      <c r="N16" s="530">
        <v>387456</v>
      </c>
    </row>
    <row r="17" spans="1:14" ht="12.75">
      <c r="A17" s="41" t="s">
        <v>68</v>
      </c>
      <c r="B17" s="195"/>
      <c r="C17" s="169"/>
      <c r="D17" s="169"/>
      <c r="E17" s="169">
        <v>1250</v>
      </c>
      <c r="F17" s="169"/>
      <c r="G17" s="169"/>
      <c r="H17" s="169">
        <v>1000</v>
      </c>
      <c r="I17" s="169"/>
      <c r="J17" s="169"/>
      <c r="K17" s="169"/>
      <c r="L17" s="169"/>
      <c r="M17" s="169"/>
      <c r="N17" s="171">
        <f t="shared" si="0"/>
        <v>2250</v>
      </c>
    </row>
    <row r="18" spans="1:14" ht="12.75">
      <c r="A18" s="41" t="s">
        <v>69</v>
      </c>
      <c r="B18" s="195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71">
        <f t="shared" si="0"/>
        <v>0</v>
      </c>
    </row>
    <row r="19" spans="1:14" ht="12.75">
      <c r="A19" s="41" t="s">
        <v>300</v>
      </c>
      <c r="B19" s="195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71">
        <f t="shared" si="0"/>
        <v>0</v>
      </c>
    </row>
    <row r="20" spans="1:14" ht="12.75">
      <c r="A20" s="41" t="s">
        <v>44</v>
      </c>
      <c r="B20" s="195">
        <v>16000</v>
      </c>
      <c r="C20" s="169"/>
      <c r="D20" s="169">
        <v>14413</v>
      </c>
      <c r="E20" s="169"/>
      <c r="F20" s="169"/>
      <c r="G20" s="169"/>
      <c r="H20" s="169"/>
      <c r="I20" s="169"/>
      <c r="J20" s="169">
        <v>2000</v>
      </c>
      <c r="K20" s="169"/>
      <c r="L20" s="169"/>
      <c r="M20" s="169"/>
      <c r="N20" s="530">
        <v>41236</v>
      </c>
    </row>
    <row r="21" spans="1:15" s="34" customFormat="1" ht="12.75">
      <c r="A21" s="42" t="s">
        <v>102</v>
      </c>
      <c r="B21" s="196">
        <f aca="true" t="shared" si="1" ref="B21:N21">SUM(B8:B20)</f>
        <v>732231</v>
      </c>
      <c r="C21" s="174">
        <f t="shared" si="1"/>
        <v>170000</v>
      </c>
      <c r="D21" s="174">
        <f t="shared" si="1"/>
        <v>292938</v>
      </c>
      <c r="E21" s="174">
        <f t="shared" si="1"/>
        <v>303809</v>
      </c>
      <c r="F21" s="174">
        <f t="shared" si="1"/>
        <v>248268</v>
      </c>
      <c r="G21" s="174">
        <f t="shared" si="1"/>
        <v>231020</v>
      </c>
      <c r="H21" s="174">
        <f t="shared" si="1"/>
        <v>261500</v>
      </c>
      <c r="I21" s="174">
        <f t="shared" si="1"/>
        <v>251986</v>
      </c>
      <c r="J21" s="174">
        <f t="shared" si="1"/>
        <v>383305</v>
      </c>
      <c r="K21" s="174">
        <f t="shared" si="1"/>
        <v>304931</v>
      </c>
      <c r="L21" s="174">
        <f t="shared" si="1"/>
        <v>282459</v>
      </c>
      <c r="M21" s="174">
        <f t="shared" si="1"/>
        <v>360246</v>
      </c>
      <c r="N21" s="176">
        <f t="shared" si="1"/>
        <v>3859892</v>
      </c>
      <c r="O21" s="219"/>
    </row>
    <row r="22" spans="1:14" ht="12.75">
      <c r="A22" s="41" t="s">
        <v>55</v>
      </c>
      <c r="B22" s="195">
        <v>59000</v>
      </c>
      <c r="C22" s="169">
        <v>59000</v>
      </c>
      <c r="D22" s="169">
        <v>83000</v>
      </c>
      <c r="E22" s="428">
        <v>88412</v>
      </c>
      <c r="F22" s="169">
        <v>86000</v>
      </c>
      <c r="G22" s="169">
        <v>86000</v>
      </c>
      <c r="H22" s="169">
        <v>86000</v>
      </c>
      <c r="I22" s="169">
        <v>86376</v>
      </c>
      <c r="J22" s="169">
        <v>87053</v>
      </c>
      <c r="K22" s="169">
        <v>90000</v>
      </c>
      <c r="L22" s="169">
        <v>90838</v>
      </c>
      <c r="M22" s="169">
        <v>86000</v>
      </c>
      <c r="N22" s="171">
        <f>SUM(B22:M22)</f>
        <v>987679</v>
      </c>
    </row>
    <row r="23" spans="1:14" ht="12.75">
      <c r="A23" s="41" t="s">
        <v>56</v>
      </c>
      <c r="B23" s="195">
        <v>15000</v>
      </c>
      <c r="C23" s="169">
        <v>15000</v>
      </c>
      <c r="D23" s="169">
        <v>20000</v>
      </c>
      <c r="E23" s="428">
        <v>21191</v>
      </c>
      <c r="F23" s="169">
        <v>21500</v>
      </c>
      <c r="G23" s="169">
        <v>21500</v>
      </c>
      <c r="H23" s="169">
        <v>21500</v>
      </c>
      <c r="I23" s="169">
        <v>21553</v>
      </c>
      <c r="J23" s="169">
        <v>21785</v>
      </c>
      <c r="K23" s="169">
        <v>22000</v>
      </c>
      <c r="L23" s="169">
        <v>21600</v>
      </c>
      <c r="M23" s="169">
        <v>21000</v>
      </c>
      <c r="N23" s="171">
        <f>SUM(B23:M23)</f>
        <v>243629</v>
      </c>
    </row>
    <row r="24" spans="1:14" ht="22.5">
      <c r="A24" s="41" t="s">
        <v>57</v>
      </c>
      <c r="B24" s="195">
        <v>508000</v>
      </c>
      <c r="C24" s="169">
        <v>65000</v>
      </c>
      <c r="D24" s="169">
        <v>66000</v>
      </c>
      <c r="E24" s="428">
        <v>118704</v>
      </c>
      <c r="F24" s="428">
        <v>115522</v>
      </c>
      <c r="G24" s="428">
        <v>114640</v>
      </c>
      <c r="H24" s="428">
        <v>100000</v>
      </c>
      <c r="I24" s="428">
        <v>101559</v>
      </c>
      <c r="J24" s="428">
        <v>106327</v>
      </c>
      <c r="K24" s="428">
        <v>124346</v>
      </c>
      <c r="L24" s="428">
        <v>119387</v>
      </c>
      <c r="M24" s="428">
        <v>115672</v>
      </c>
      <c r="N24" s="530">
        <v>1658583</v>
      </c>
    </row>
    <row r="25" spans="1:14" ht="12.75">
      <c r="A25" s="41" t="s">
        <v>58</v>
      </c>
      <c r="B25" s="195">
        <v>32000</v>
      </c>
      <c r="C25" s="169">
        <v>32000</v>
      </c>
      <c r="D25" s="428">
        <v>36655</v>
      </c>
      <c r="E25" s="428">
        <v>32914</v>
      </c>
      <c r="F25" s="169">
        <v>32000</v>
      </c>
      <c r="G25" s="169">
        <v>34500</v>
      </c>
      <c r="H25" s="169">
        <v>31000</v>
      </c>
      <c r="I25" s="169">
        <v>33200</v>
      </c>
      <c r="J25" s="169">
        <v>30000</v>
      </c>
      <c r="K25" s="169">
        <v>30000</v>
      </c>
      <c r="L25" s="169">
        <v>31428</v>
      </c>
      <c r="M25" s="169">
        <v>31166</v>
      </c>
      <c r="N25" s="530">
        <v>382773</v>
      </c>
    </row>
    <row r="26" spans="1:14" ht="12.75">
      <c r="A26" s="41" t="s">
        <v>64</v>
      </c>
      <c r="B26" s="195"/>
      <c r="C26" s="169"/>
      <c r="D26" s="428">
        <v>2065</v>
      </c>
      <c r="E26" s="428"/>
      <c r="F26" s="169"/>
      <c r="G26" s="169"/>
      <c r="H26" s="428">
        <v>841</v>
      </c>
      <c r="I26" s="169"/>
      <c r="J26" s="169">
        <v>7842</v>
      </c>
      <c r="K26" s="169"/>
      <c r="L26" s="169">
        <v>992</v>
      </c>
      <c r="M26" s="169"/>
      <c r="N26" s="531">
        <v>15022</v>
      </c>
    </row>
    <row r="27" spans="1:14" ht="12.75">
      <c r="A27" s="41" t="s">
        <v>74</v>
      </c>
      <c r="B27" s="195">
        <v>25000</v>
      </c>
      <c r="C27" s="169"/>
      <c r="D27" s="169">
        <v>2000</v>
      </c>
      <c r="E27" s="428">
        <v>6008</v>
      </c>
      <c r="F27" s="169">
        <v>4000</v>
      </c>
      <c r="G27" s="169">
        <v>4464</v>
      </c>
      <c r="H27" s="428">
        <v>13355</v>
      </c>
      <c r="I27" s="169">
        <v>33000</v>
      </c>
      <c r="J27" s="169">
        <v>9004</v>
      </c>
      <c r="K27" s="169">
        <v>53439</v>
      </c>
      <c r="L27" s="169">
        <v>63835</v>
      </c>
      <c r="M27" s="169">
        <v>6000</v>
      </c>
      <c r="N27" s="530">
        <v>278925</v>
      </c>
    </row>
    <row r="28" spans="1:14" ht="12.75">
      <c r="A28" s="41" t="s">
        <v>76</v>
      </c>
      <c r="B28" s="195"/>
      <c r="C28" s="169"/>
      <c r="D28" s="169"/>
      <c r="E28" s="428"/>
      <c r="F28" s="169"/>
      <c r="G28" s="169"/>
      <c r="H28" s="169"/>
      <c r="I28" s="169"/>
      <c r="J28" s="169"/>
      <c r="K28" s="169"/>
      <c r="L28" s="169"/>
      <c r="M28" s="169"/>
      <c r="N28" s="171">
        <f>SUM(B28:M28)</f>
        <v>0</v>
      </c>
    </row>
    <row r="29" spans="1:14" ht="12.75">
      <c r="A29" s="41" t="s">
        <v>77</v>
      </c>
      <c r="B29" s="195">
        <v>1036</v>
      </c>
      <c r="C29" s="169">
        <v>1040</v>
      </c>
      <c r="D29" s="169">
        <v>1040</v>
      </c>
      <c r="E29" s="169">
        <v>1035</v>
      </c>
      <c r="F29" s="169">
        <v>1040</v>
      </c>
      <c r="G29" s="169">
        <v>1040</v>
      </c>
      <c r="H29" s="169">
        <v>1036</v>
      </c>
      <c r="I29" s="169">
        <v>1036</v>
      </c>
      <c r="J29" s="169">
        <v>1040</v>
      </c>
      <c r="K29" s="169">
        <v>1040</v>
      </c>
      <c r="L29" s="169">
        <v>1036</v>
      </c>
      <c r="M29" s="169">
        <v>1020</v>
      </c>
      <c r="N29" s="171">
        <f>SUM(B29:M29)</f>
        <v>12439</v>
      </c>
    </row>
    <row r="30" spans="1:14" ht="12.75">
      <c r="A30" s="41" t="s">
        <v>79</v>
      </c>
      <c r="B30" s="195"/>
      <c r="C30" s="169"/>
      <c r="D30" s="169">
        <v>11020</v>
      </c>
      <c r="E30" s="169"/>
      <c r="F30" s="169"/>
      <c r="G30" s="169">
        <v>6300</v>
      </c>
      <c r="H30" s="169"/>
      <c r="I30" s="169"/>
      <c r="J30" s="169">
        <v>6300</v>
      </c>
      <c r="K30" s="169"/>
      <c r="L30" s="169"/>
      <c r="M30" s="169">
        <v>224375</v>
      </c>
      <c r="N30" s="530">
        <v>256295</v>
      </c>
    </row>
    <row r="31" spans="1:14" ht="12.75">
      <c r="A31" s="41" t="s">
        <v>80</v>
      </c>
      <c r="B31" s="195"/>
      <c r="C31" s="169"/>
      <c r="D31" s="169">
        <v>4700</v>
      </c>
      <c r="E31" s="169"/>
      <c r="F31" s="169"/>
      <c r="G31" s="169">
        <v>4650</v>
      </c>
      <c r="H31" s="169"/>
      <c r="I31" s="169"/>
      <c r="J31" s="169">
        <v>4670</v>
      </c>
      <c r="K31" s="169"/>
      <c r="L31" s="169"/>
      <c r="M31" s="169">
        <v>4740</v>
      </c>
      <c r="N31" s="530">
        <v>18543</v>
      </c>
    </row>
    <row r="32" spans="1:14" ht="12.75">
      <c r="A32" s="41" t="s">
        <v>64</v>
      </c>
      <c r="B32" s="195"/>
      <c r="C32" s="169"/>
      <c r="D32" s="169"/>
      <c r="E32" s="169">
        <v>32322</v>
      </c>
      <c r="F32" s="169">
        <v>1500</v>
      </c>
      <c r="G32" s="169"/>
      <c r="H32" s="169"/>
      <c r="I32" s="169">
        <v>2004</v>
      </c>
      <c r="J32" s="169"/>
      <c r="K32" s="169">
        <v>2500</v>
      </c>
      <c r="L32" s="169"/>
      <c r="M32" s="436"/>
      <c r="N32" s="531">
        <v>6004</v>
      </c>
    </row>
    <row r="33" spans="1:15" s="34" customFormat="1" ht="13.5" thickBot="1">
      <c r="A33" s="43" t="s">
        <v>103</v>
      </c>
      <c r="B33" s="197">
        <f aca="true" t="shared" si="2" ref="B33:N33">SUM(B22:B32)</f>
        <v>640036</v>
      </c>
      <c r="C33" s="198">
        <f t="shared" si="2"/>
        <v>172040</v>
      </c>
      <c r="D33" s="198">
        <f t="shared" si="2"/>
        <v>226480</v>
      </c>
      <c r="E33" s="198">
        <f t="shared" si="2"/>
        <v>300586</v>
      </c>
      <c r="F33" s="198">
        <f t="shared" si="2"/>
        <v>261562</v>
      </c>
      <c r="G33" s="198">
        <f t="shared" si="2"/>
        <v>273094</v>
      </c>
      <c r="H33" s="198">
        <f t="shared" si="2"/>
        <v>253732</v>
      </c>
      <c r="I33" s="198">
        <f t="shared" si="2"/>
        <v>278728</v>
      </c>
      <c r="J33" s="198">
        <f t="shared" si="2"/>
        <v>274021</v>
      </c>
      <c r="K33" s="198">
        <f t="shared" si="2"/>
        <v>323325</v>
      </c>
      <c r="L33" s="198">
        <f t="shared" si="2"/>
        <v>329116</v>
      </c>
      <c r="M33" s="198">
        <f t="shared" si="2"/>
        <v>489973</v>
      </c>
      <c r="N33" s="199">
        <f t="shared" si="2"/>
        <v>3859892</v>
      </c>
      <c r="O33" s="219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7"/>
  <dimension ref="A1:O23"/>
  <sheetViews>
    <sheetView workbookViewId="0" topLeftCell="A1">
      <selection activeCell="D11" sqref="D11"/>
    </sheetView>
  </sheetViews>
  <sheetFormatPr defaultColWidth="9.140625" defaultRowHeight="12.75"/>
  <cols>
    <col min="1" max="1" width="21.140625" style="221" customWidth="1"/>
    <col min="2" max="2" width="6.8515625" style="221" customWidth="1"/>
    <col min="3" max="3" width="7.57421875" style="221" customWidth="1"/>
    <col min="4" max="4" width="8.28125" style="221" customWidth="1"/>
    <col min="5" max="5" width="9.140625" style="221" customWidth="1"/>
    <col min="6" max="6" width="9.28125" style="221" customWidth="1"/>
    <col min="7" max="7" width="8.8515625" style="221" customWidth="1"/>
    <col min="8" max="8" width="8.28125" style="221" customWidth="1"/>
    <col min="9" max="9" width="7.421875" style="221" bestFit="1" customWidth="1"/>
    <col min="10" max="10" width="8.421875" style="221" customWidth="1"/>
    <col min="11" max="11" width="6.421875" style="221" customWidth="1"/>
    <col min="12" max="14" width="8.8515625" style="221" bestFit="1" customWidth="1"/>
    <col min="15" max="15" width="9.57421875" style="221" customWidth="1"/>
    <col min="16" max="16384" width="9.140625" style="221" customWidth="1"/>
  </cols>
  <sheetData>
    <row r="1" spans="1:15" ht="12.75">
      <c r="A1" s="220"/>
      <c r="B1" s="220"/>
      <c r="C1" s="220"/>
      <c r="D1" s="220"/>
      <c r="E1" s="220"/>
      <c r="F1" s="220"/>
      <c r="G1" s="220"/>
      <c r="H1" s="220"/>
      <c r="J1" s="222"/>
      <c r="K1" s="222"/>
      <c r="L1" s="32" t="s">
        <v>452</v>
      </c>
      <c r="M1" s="32"/>
      <c r="N1" s="32"/>
      <c r="O1" s="32"/>
    </row>
    <row r="2" spans="1:15" ht="12.75">
      <c r="A2" s="220"/>
      <c r="B2" s="220"/>
      <c r="C2" s="220"/>
      <c r="D2" s="220"/>
      <c r="E2" s="220"/>
      <c r="F2" s="220"/>
      <c r="G2" s="220"/>
      <c r="H2" s="220"/>
      <c r="I2" s="223"/>
      <c r="J2" s="223"/>
      <c r="K2" s="223"/>
      <c r="L2" s="345" t="s">
        <v>490</v>
      </c>
      <c r="M2" s="27"/>
      <c r="N2" s="27"/>
      <c r="O2" s="27"/>
    </row>
    <row r="3" spans="1:15" ht="12.75">
      <c r="A3" s="220"/>
      <c r="B3" s="220"/>
      <c r="C3" s="220"/>
      <c r="D3" s="220"/>
      <c r="E3" s="220"/>
      <c r="F3" s="220"/>
      <c r="G3" s="220"/>
      <c r="H3" s="220"/>
      <c r="I3" s="223"/>
      <c r="J3" s="223"/>
      <c r="K3" s="223"/>
      <c r="L3" s="223"/>
      <c r="M3" s="223"/>
      <c r="N3" s="223"/>
      <c r="O3" s="224"/>
    </row>
    <row r="4" spans="1:15" ht="19.5">
      <c r="A4" s="225" t="s">
        <v>164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15" ht="19.5">
      <c r="A5" s="225" t="s">
        <v>419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13.5" thickBot="1">
      <c r="A6" s="220"/>
      <c r="B6" s="226"/>
      <c r="C6" s="226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7" t="s">
        <v>0</v>
      </c>
    </row>
    <row r="7" spans="1:15" ht="15.75" customHeight="1" thickBot="1">
      <c r="A7" s="228"/>
      <c r="B7" s="229" t="s">
        <v>165</v>
      </c>
      <c r="C7" s="542" t="s">
        <v>413</v>
      </c>
      <c r="D7" s="539" t="s">
        <v>166</v>
      </c>
      <c r="E7" s="540"/>
      <c r="F7" s="541"/>
      <c r="G7" s="539" t="s">
        <v>167</v>
      </c>
      <c r="H7" s="540"/>
      <c r="I7" s="540"/>
      <c r="J7" s="540"/>
      <c r="K7" s="540"/>
      <c r="L7" s="541"/>
      <c r="M7" s="536" t="s">
        <v>327</v>
      </c>
      <c r="N7" s="537"/>
      <c r="O7" s="538"/>
    </row>
    <row r="8" spans="1:15" ht="15.75" customHeight="1">
      <c r="A8" s="230" t="s">
        <v>168</v>
      </c>
      <c r="B8" s="231" t="s">
        <v>169</v>
      </c>
      <c r="C8" s="543"/>
      <c r="D8" s="232" t="s">
        <v>456</v>
      </c>
      <c r="E8" s="233" t="s">
        <v>170</v>
      </c>
      <c r="F8" s="234" t="s">
        <v>171</v>
      </c>
      <c r="G8" s="232" t="s">
        <v>172</v>
      </c>
      <c r="H8" s="233" t="s">
        <v>173</v>
      </c>
      <c r="I8" s="233" t="s">
        <v>174</v>
      </c>
      <c r="J8" s="235" t="s">
        <v>175</v>
      </c>
      <c r="K8" s="235" t="s">
        <v>20</v>
      </c>
      <c r="L8" s="234" t="s">
        <v>171</v>
      </c>
      <c r="M8" s="236" t="s">
        <v>176</v>
      </c>
      <c r="N8" s="235" t="s">
        <v>177</v>
      </c>
      <c r="O8" s="234" t="s">
        <v>178</v>
      </c>
    </row>
    <row r="9" spans="1:15" ht="15.75" customHeight="1" thickBot="1">
      <c r="A9" s="252" t="s">
        <v>179</v>
      </c>
      <c r="B9" s="253" t="s">
        <v>180</v>
      </c>
      <c r="C9" s="254"/>
      <c r="D9" s="255" t="s">
        <v>181</v>
      </c>
      <c r="E9" s="256" t="s">
        <v>182</v>
      </c>
      <c r="F9" s="257" t="s">
        <v>183</v>
      </c>
      <c r="G9" s="255" t="s">
        <v>184</v>
      </c>
      <c r="H9" s="256" t="s">
        <v>185</v>
      </c>
      <c r="I9" s="256" t="s">
        <v>29</v>
      </c>
      <c r="J9" s="258" t="s">
        <v>186</v>
      </c>
      <c r="K9" s="258" t="s">
        <v>29</v>
      </c>
      <c r="L9" s="257" t="s">
        <v>187</v>
      </c>
      <c r="M9" s="259" t="s">
        <v>188</v>
      </c>
      <c r="N9" s="258" t="s">
        <v>188</v>
      </c>
      <c r="O9" s="257" t="s">
        <v>189</v>
      </c>
    </row>
    <row r="10" spans="1:15" s="237" customFormat="1" ht="18" customHeight="1">
      <c r="A10" s="238" t="s">
        <v>190</v>
      </c>
      <c r="B10" s="260"/>
      <c r="C10" s="381">
        <v>65</v>
      </c>
      <c r="D10" s="505">
        <v>96488</v>
      </c>
      <c r="E10" s="382">
        <f>M10</f>
        <v>215765</v>
      </c>
      <c r="F10" s="383">
        <f>SUM(D10:E10)</f>
        <v>312253</v>
      </c>
      <c r="G10" s="480">
        <v>82928</v>
      </c>
      <c r="H10" s="430">
        <v>22267</v>
      </c>
      <c r="I10" s="505">
        <v>207058</v>
      </c>
      <c r="J10" s="344"/>
      <c r="K10" s="344"/>
      <c r="L10" s="383">
        <f aca="true" t="shared" si="0" ref="L10:L17">SUM(G10:K10)</f>
        <v>312253</v>
      </c>
      <c r="M10" s="384">
        <f aca="true" t="shared" si="1" ref="M10:M17">L10-D10</f>
        <v>215765</v>
      </c>
      <c r="N10" s="385">
        <v>64452</v>
      </c>
      <c r="O10" s="386">
        <f aca="true" t="shared" si="2" ref="O10:O17">M10-N10</f>
        <v>151313</v>
      </c>
    </row>
    <row r="11" spans="1:15" s="237" customFormat="1" ht="18" customHeight="1">
      <c r="A11" s="238" t="s">
        <v>420</v>
      </c>
      <c r="B11" s="260"/>
      <c r="C11" s="414"/>
      <c r="D11" s="431">
        <v>117073</v>
      </c>
      <c r="E11" s="382">
        <f aca="true" t="shared" si="3" ref="E11:E17">M11</f>
        <v>63183</v>
      </c>
      <c r="F11" s="383">
        <v>180256</v>
      </c>
      <c r="G11" s="384">
        <v>131374</v>
      </c>
      <c r="H11" s="382">
        <v>17735</v>
      </c>
      <c r="I11" s="382">
        <v>31147</v>
      </c>
      <c r="J11" s="344"/>
      <c r="K11" s="344"/>
      <c r="L11" s="383">
        <f t="shared" si="0"/>
        <v>180256</v>
      </c>
      <c r="M11" s="384">
        <f t="shared" si="1"/>
        <v>63183</v>
      </c>
      <c r="N11" s="385"/>
      <c r="O11" s="386">
        <f t="shared" si="2"/>
        <v>63183</v>
      </c>
    </row>
    <row r="12" spans="1:15" s="244" customFormat="1" ht="18" customHeight="1">
      <c r="A12" s="239" t="s">
        <v>125</v>
      </c>
      <c r="B12" s="262">
        <v>394</v>
      </c>
      <c r="C12" s="346">
        <v>49</v>
      </c>
      <c r="D12" s="432">
        <v>8152</v>
      </c>
      <c r="E12" s="382">
        <f t="shared" si="3"/>
        <v>138417</v>
      </c>
      <c r="F12" s="241">
        <f aca="true" t="shared" si="4" ref="F12:F17">SUM(D12:E12)</f>
        <v>146569</v>
      </c>
      <c r="G12" s="497">
        <v>95914</v>
      </c>
      <c r="H12" s="240">
        <v>25636</v>
      </c>
      <c r="I12" s="240">
        <v>25019</v>
      </c>
      <c r="J12" s="242"/>
      <c r="K12" s="242"/>
      <c r="L12" s="241">
        <f t="shared" si="0"/>
        <v>146569</v>
      </c>
      <c r="M12" s="384">
        <f t="shared" si="1"/>
        <v>138417</v>
      </c>
      <c r="N12" s="342">
        <v>75932</v>
      </c>
      <c r="O12" s="243">
        <f t="shared" si="2"/>
        <v>62485</v>
      </c>
    </row>
    <row r="13" spans="1:15" s="244" customFormat="1" ht="18" customHeight="1">
      <c r="A13" s="239" t="s">
        <v>191</v>
      </c>
      <c r="B13" s="262">
        <v>978</v>
      </c>
      <c r="C13" s="346">
        <v>11.5</v>
      </c>
      <c r="D13" s="432">
        <v>3160</v>
      </c>
      <c r="E13" s="382">
        <f t="shared" si="3"/>
        <v>33483</v>
      </c>
      <c r="F13" s="241">
        <f t="shared" si="4"/>
        <v>36643</v>
      </c>
      <c r="G13" s="497">
        <v>26234</v>
      </c>
      <c r="H13" s="240">
        <v>6968</v>
      </c>
      <c r="I13" s="242">
        <v>3441</v>
      </c>
      <c r="J13" s="242"/>
      <c r="K13" s="242"/>
      <c r="L13" s="241">
        <f t="shared" si="0"/>
        <v>36643</v>
      </c>
      <c r="M13" s="384">
        <f t="shared" si="1"/>
        <v>33483</v>
      </c>
      <c r="N13" s="342">
        <v>30476</v>
      </c>
      <c r="O13" s="243">
        <f t="shared" si="2"/>
        <v>3007</v>
      </c>
    </row>
    <row r="14" spans="1:15" ht="18" customHeight="1">
      <c r="A14" s="239" t="s">
        <v>192</v>
      </c>
      <c r="B14" s="263">
        <v>897</v>
      </c>
      <c r="C14" s="447">
        <v>95</v>
      </c>
      <c r="D14" s="433">
        <v>23551</v>
      </c>
      <c r="E14" s="382">
        <f t="shared" si="3"/>
        <v>311314</v>
      </c>
      <c r="F14" s="241">
        <f t="shared" si="4"/>
        <v>334865</v>
      </c>
      <c r="G14" s="497">
        <v>213614</v>
      </c>
      <c r="H14" s="240">
        <v>56896</v>
      </c>
      <c r="I14" s="240">
        <v>57442</v>
      </c>
      <c r="J14" s="240">
        <v>6913</v>
      </c>
      <c r="K14" s="240"/>
      <c r="L14" s="241">
        <f t="shared" si="0"/>
        <v>334865</v>
      </c>
      <c r="M14" s="384">
        <f t="shared" si="1"/>
        <v>311314</v>
      </c>
      <c r="N14" s="343">
        <v>180252</v>
      </c>
      <c r="O14" s="243">
        <f t="shared" si="2"/>
        <v>131062</v>
      </c>
    </row>
    <row r="15" spans="1:15" ht="18" customHeight="1">
      <c r="A15" s="245" t="s">
        <v>328</v>
      </c>
      <c r="B15" s="263">
        <v>1058</v>
      </c>
      <c r="C15" s="503">
        <v>107</v>
      </c>
      <c r="D15" s="433">
        <v>48820</v>
      </c>
      <c r="E15" s="382">
        <f t="shared" si="3"/>
        <v>343639</v>
      </c>
      <c r="F15" s="241">
        <f t="shared" si="4"/>
        <v>392459</v>
      </c>
      <c r="G15" s="497">
        <v>227910</v>
      </c>
      <c r="H15" s="240">
        <v>59711</v>
      </c>
      <c r="I15" s="240">
        <v>85417</v>
      </c>
      <c r="J15" s="240">
        <v>8413</v>
      </c>
      <c r="K15" s="433">
        <v>11008</v>
      </c>
      <c r="L15" s="241">
        <f t="shared" si="0"/>
        <v>392459</v>
      </c>
      <c r="M15" s="384">
        <f t="shared" si="1"/>
        <v>343639</v>
      </c>
      <c r="N15" s="343">
        <v>343997</v>
      </c>
      <c r="O15" s="243">
        <f t="shared" si="2"/>
        <v>-358</v>
      </c>
    </row>
    <row r="16" spans="1:15" s="237" customFormat="1" ht="18" customHeight="1">
      <c r="A16" s="245" t="s">
        <v>193</v>
      </c>
      <c r="B16" s="263"/>
      <c r="C16" s="504">
        <v>9.5</v>
      </c>
      <c r="D16" s="496">
        <v>10963</v>
      </c>
      <c r="E16" s="382">
        <f t="shared" si="3"/>
        <v>45102</v>
      </c>
      <c r="F16" s="241">
        <f t="shared" si="4"/>
        <v>56065</v>
      </c>
      <c r="G16" s="497">
        <v>22535</v>
      </c>
      <c r="H16" s="240">
        <v>5383</v>
      </c>
      <c r="I16" s="240">
        <v>28147</v>
      </c>
      <c r="J16" s="240"/>
      <c r="K16" s="240"/>
      <c r="L16" s="241">
        <f t="shared" si="0"/>
        <v>56065</v>
      </c>
      <c r="M16" s="384">
        <f t="shared" si="1"/>
        <v>45102</v>
      </c>
      <c r="N16" s="240"/>
      <c r="O16" s="243">
        <f t="shared" si="2"/>
        <v>45102</v>
      </c>
    </row>
    <row r="17" spans="1:15" s="244" customFormat="1" ht="18" customHeight="1">
      <c r="A17" s="246" t="s">
        <v>194</v>
      </c>
      <c r="B17" s="262">
        <v>131</v>
      </c>
      <c r="C17" s="447">
        <v>7.5</v>
      </c>
      <c r="D17" s="434">
        <v>710</v>
      </c>
      <c r="E17" s="382">
        <f t="shared" si="3"/>
        <v>20493</v>
      </c>
      <c r="F17" s="241">
        <f t="shared" si="4"/>
        <v>21203</v>
      </c>
      <c r="G17" s="498">
        <v>14571</v>
      </c>
      <c r="H17" s="242">
        <v>3720</v>
      </c>
      <c r="I17" s="242">
        <v>2912</v>
      </c>
      <c r="J17" s="242"/>
      <c r="K17" s="242"/>
      <c r="L17" s="241">
        <f t="shared" si="0"/>
        <v>21203</v>
      </c>
      <c r="M17" s="384">
        <f t="shared" si="1"/>
        <v>20493</v>
      </c>
      <c r="N17" s="342">
        <v>16683</v>
      </c>
      <c r="O17" s="243">
        <f t="shared" si="2"/>
        <v>3810</v>
      </c>
    </row>
    <row r="18" spans="1:15" ht="18" customHeight="1">
      <c r="A18" s="251" t="s">
        <v>196</v>
      </c>
      <c r="B18" s="264">
        <f aca="true" t="shared" si="5" ref="B18:O18">SUM(B10:B17)</f>
        <v>3458</v>
      </c>
      <c r="C18" s="261">
        <f t="shared" si="5"/>
        <v>344.5</v>
      </c>
      <c r="D18" s="248">
        <f t="shared" si="5"/>
        <v>308917</v>
      </c>
      <c r="E18" s="248">
        <f t="shared" si="5"/>
        <v>1171396</v>
      </c>
      <c r="F18" s="249">
        <f t="shared" si="5"/>
        <v>1480313</v>
      </c>
      <c r="G18" s="247">
        <f t="shared" si="5"/>
        <v>815080</v>
      </c>
      <c r="H18" s="248">
        <f t="shared" si="5"/>
        <v>198316</v>
      </c>
      <c r="I18" s="248">
        <f t="shared" si="5"/>
        <v>440583</v>
      </c>
      <c r="J18" s="248">
        <f t="shared" si="5"/>
        <v>15326</v>
      </c>
      <c r="K18" s="248">
        <f t="shared" si="5"/>
        <v>11008</v>
      </c>
      <c r="L18" s="249">
        <f t="shared" si="5"/>
        <v>1480313</v>
      </c>
      <c r="M18" s="247">
        <f t="shared" si="5"/>
        <v>1171396</v>
      </c>
      <c r="N18" s="248">
        <f t="shared" si="5"/>
        <v>711792</v>
      </c>
      <c r="O18" s="249">
        <f t="shared" si="5"/>
        <v>459604</v>
      </c>
    </row>
    <row r="19" spans="1:15" s="220" customFormat="1" ht="13.5" thickBot="1">
      <c r="A19" s="268" t="s">
        <v>195</v>
      </c>
      <c r="B19" s="387"/>
      <c r="C19" s="388">
        <v>66</v>
      </c>
      <c r="D19" s="389"/>
      <c r="E19" s="389">
        <f>L19-D19</f>
        <v>0</v>
      </c>
      <c r="F19" s="390">
        <f>SUM(D19:E19)</f>
        <v>0</v>
      </c>
      <c r="G19" s="391"/>
      <c r="H19" s="389"/>
      <c r="I19" s="389"/>
      <c r="J19" s="389"/>
      <c r="K19" s="389"/>
      <c r="L19" s="392"/>
      <c r="M19" s="391"/>
      <c r="N19" s="389"/>
      <c r="O19" s="390"/>
    </row>
    <row r="20" spans="1:15" s="220" customFormat="1" ht="13.5" thickBot="1">
      <c r="A20" s="270" t="s">
        <v>207</v>
      </c>
      <c r="B20" s="393">
        <f aca="true" t="shared" si="6" ref="B20:O20">SUM(B18:B19)</f>
        <v>3458</v>
      </c>
      <c r="C20" s="394">
        <f t="shared" si="6"/>
        <v>410.5</v>
      </c>
      <c r="D20" s="395">
        <f t="shared" si="6"/>
        <v>308917</v>
      </c>
      <c r="E20" s="395">
        <f t="shared" si="6"/>
        <v>1171396</v>
      </c>
      <c r="F20" s="396">
        <f t="shared" si="6"/>
        <v>1480313</v>
      </c>
      <c r="G20" s="393">
        <f t="shared" si="6"/>
        <v>815080</v>
      </c>
      <c r="H20" s="395">
        <f t="shared" si="6"/>
        <v>198316</v>
      </c>
      <c r="I20" s="395">
        <f t="shared" si="6"/>
        <v>440583</v>
      </c>
      <c r="J20" s="395">
        <f t="shared" si="6"/>
        <v>15326</v>
      </c>
      <c r="K20" s="395">
        <f t="shared" si="6"/>
        <v>11008</v>
      </c>
      <c r="L20" s="396">
        <f t="shared" si="6"/>
        <v>1480313</v>
      </c>
      <c r="M20" s="393">
        <f t="shared" si="6"/>
        <v>1171396</v>
      </c>
      <c r="N20" s="395">
        <f t="shared" si="6"/>
        <v>711792</v>
      </c>
      <c r="O20" s="397">
        <f t="shared" si="6"/>
        <v>459604</v>
      </c>
    </row>
    <row r="21" spans="1:15" s="220" customFormat="1" ht="12.75">
      <c r="A21" s="269" t="s">
        <v>206</v>
      </c>
      <c r="B21" s="398"/>
      <c r="C21" s="417">
        <v>9</v>
      </c>
      <c r="D21" s="399"/>
      <c r="E21" s="399"/>
      <c r="F21" s="400"/>
      <c r="G21" s="401"/>
      <c r="H21" s="399"/>
      <c r="I21" s="399"/>
      <c r="J21" s="399"/>
      <c r="K21" s="399"/>
      <c r="L21" s="402"/>
      <c r="M21" s="401"/>
      <c r="N21" s="399"/>
      <c r="O21" s="400"/>
    </row>
    <row r="22" spans="1:15" s="220" customFormat="1" ht="12.75">
      <c r="A22" s="268" t="s">
        <v>429</v>
      </c>
      <c r="B22" s="403"/>
      <c r="C22" s="404">
        <v>198</v>
      </c>
      <c r="D22" s="389"/>
      <c r="E22" s="389"/>
      <c r="F22" s="405"/>
      <c r="G22" s="406"/>
      <c r="H22" s="389"/>
      <c r="I22" s="389"/>
      <c r="J22" s="389"/>
      <c r="K22" s="389"/>
      <c r="L22" s="407"/>
      <c r="M22" s="406"/>
      <c r="N22" s="389"/>
      <c r="O22" s="405"/>
    </row>
    <row r="23" spans="1:15" s="220" customFormat="1" ht="13.5" thickBot="1">
      <c r="A23" s="250" t="s">
        <v>17</v>
      </c>
      <c r="B23" s="408">
        <f aca="true" t="shared" si="7" ref="B23:O23">SUM(B20:B22)</f>
        <v>3458</v>
      </c>
      <c r="C23" s="409">
        <f t="shared" si="7"/>
        <v>617.5</v>
      </c>
      <c r="D23" s="410">
        <f t="shared" si="7"/>
        <v>308917</v>
      </c>
      <c r="E23" s="410">
        <f t="shared" si="7"/>
        <v>1171396</v>
      </c>
      <c r="F23" s="411">
        <f t="shared" si="7"/>
        <v>1480313</v>
      </c>
      <c r="G23" s="408">
        <f t="shared" si="7"/>
        <v>815080</v>
      </c>
      <c r="H23" s="410">
        <f t="shared" si="7"/>
        <v>198316</v>
      </c>
      <c r="I23" s="410">
        <f t="shared" si="7"/>
        <v>440583</v>
      </c>
      <c r="J23" s="410">
        <f t="shared" si="7"/>
        <v>15326</v>
      </c>
      <c r="K23" s="410">
        <f t="shared" si="7"/>
        <v>11008</v>
      </c>
      <c r="L23" s="411">
        <f t="shared" si="7"/>
        <v>1480313</v>
      </c>
      <c r="M23" s="408">
        <f t="shared" si="7"/>
        <v>1171396</v>
      </c>
      <c r="N23" s="410">
        <f t="shared" si="7"/>
        <v>711792</v>
      </c>
      <c r="O23" s="412">
        <f t="shared" si="7"/>
        <v>459604</v>
      </c>
    </row>
  </sheetData>
  <mergeCells count="4">
    <mergeCell ref="M7:O7"/>
    <mergeCell ref="G7:L7"/>
    <mergeCell ref="D7:F7"/>
    <mergeCell ref="C7:C8"/>
  </mergeCells>
  <printOptions horizontalCentered="1" verticalCentered="1"/>
  <pageMargins left="0.18" right="0.23" top="0.7" bottom="0.66" header="0.57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5"/>
  <dimension ref="A1:GL85"/>
  <sheetViews>
    <sheetView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8" sqref="F38"/>
    </sheetView>
  </sheetViews>
  <sheetFormatPr defaultColWidth="9.140625" defaultRowHeight="12.75"/>
  <cols>
    <col min="1" max="1" width="36.28125" style="0" customWidth="1"/>
    <col min="2" max="6" width="8.140625" style="23" customWidth="1"/>
    <col min="7" max="7" width="8.140625" style="84" customWidth="1"/>
    <col min="8" max="8" width="0.9921875" style="84" customWidth="1"/>
    <col min="9" max="13" width="8.140625" style="0" customWidth="1"/>
    <col min="14" max="14" width="8.140625" style="34" customWidth="1"/>
  </cols>
  <sheetData>
    <row r="1" spans="10:13" ht="12.75">
      <c r="J1" s="548" t="s">
        <v>468</v>
      </c>
      <c r="K1" s="548"/>
      <c r="L1" s="548"/>
      <c r="M1" s="548"/>
    </row>
    <row r="2" spans="1:14" ht="12.75">
      <c r="A2" s="1"/>
      <c r="I2" s="1"/>
      <c r="J2" s="547" t="s">
        <v>491</v>
      </c>
      <c r="K2" s="547"/>
      <c r="L2" s="547"/>
      <c r="M2" s="547"/>
      <c r="N2" s="33"/>
    </row>
    <row r="3" spans="1:14" ht="19.5">
      <c r="A3" s="114" t="s">
        <v>422</v>
      </c>
      <c r="B3" s="24"/>
      <c r="C3" s="24"/>
      <c r="D3" s="24"/>
      <c r="E3" s="24"/>
      <c r="F3" s="24"/>
      <c r="G3" s="85"/>
      <c r="H3" s="85"/>
      <c r="I3" s="3"/>
      <c r="J3" s="3"/>
      <c r="K3" s="3"/>
      <c r="L3" s="3"/>
      <c r="M3" s="3"/>
      <c r="N3" s="81"/>
    </row>
    <row r="4" spans="1:14" ht="19.5">
      <c r="A4" s="5" t="s">
        <v>18</v>
      </c>
      <c r="B4" s="24"/>
      <c r="C4" s="24"/>
      <c r="D4" s="24"/>
      <c r="E4" s="24"/>
      <c r="F4" s="24"/>
      <c r="G4" s="85"/>
      <c r="H4" s="85"/>
      <c r="I4" s="3"/>
      <c r="J4" s="3"/>
      <c r="K4" s="3"/>
      <c r="L4" s="3"/>
      <c r="M4" s="3"/>
      <c r="N4" s="81"/>
    </row>
    <row r="5" spans="1:14" ht="6" customHeight="1" thickBot="1">
      <c r="A5" s="57"/>
      <c r="B5" s="24"/>
      <c r="C5" s="24"/>
      <c r="D5" s="24"/>
      <c r="E5" s="24"/>
      <c r="F5" s="24"/>
      <c r="G5" s="85"/>
      <c r="H5" s="85"/>
      <c r="I5" s="3"/>
      <c r="J5" s="3"/>
      <c r="K5" s="3"/>
      <c r="L5" s="3"/>
      <c r="M5" s="3"/>
      <c r="N5" s="33" t="s">
        <v>0</v>
      </c>
    </row>
    <row r="6" spans="1:14" ht="15.75">
      <c r="A6" s="86" t="s">
        <v>34</v>
      </c>
      <c r="B6" s="549" t="s">
        <v>123</v>
      </c>
      <c r="C6" s="550"/>
      <c r="D6" s="550"/>
      <c r="E6" s="550"/>
      <c r="F6" s="550"/>
      <c r="G6" s="551"/>
      <c r="H6" s="98"/>
      <c r="I6" s="549" t="s">
        <v>124</v>
      </c>
      <c r="J6" s="550"/>
      <c r="K6" s="550"/>
      <c r="L6" s="550"/>
      <c r="M6" s="550"/>
      <c r="N6" s="551"/>
    </row>
    <row r="7" spans="1:14" ht="12.75">
      <c r="A7" s="87"/>
      <c r="B7" s="92" t="s">
        <v>19</v>
      </c>
      <c r="C7" s="93" t="s">
        <v>20</v>
      </c>
      <c r="D7" s="93" t="s">
        <v>21</v>
      </c>
      <c r="E7" s="93" t="s">
        <v>22</v>
      </c>
      <c r="F7" s="93" t="s">
        <v>23</v>
      </c>
      <c r="G7" s="94" t="s">
        <v>421</v>
      </c>
      <c r="H7" s="100"/>
      <c r="I7" s="92" t="s">
        <v>19</v>
      </c>
      <c r="J7" s="93" t="s">
        <v>20</v>
      </c>
      <c r="K7" s="93" t="s">
        <v>21</v>
      </c>
      <c r="L7" s="93" t="s">
        <v>24</v>
      </c>
      <c r="M7" s="93" t="s">
        <v>23</v>
      </c>
      <c r="N7" s="94" t="s">
        <v>421</v>
      </c>
    </row>
    <row r="8" spans="1:14" ht="13.5" thickBot="1">
      <c r="A8" s="88"/>
      <c r="B8" s="157" t="s">
        <v>25</v>
      </c>
      <c r="C8" s="158" t="s">
        <v>25</v>
      </c>
      <c r="D8" s="158" t="s">
        <v>26</v>
      </c>
      <c r="E8" s="158" t="s">
        <v>129</v>
      </c>
      <c r="F8" s="158" t="s">
        <v>27</v>
      </c>
      <c r="G8" s="159" t="s">
        <v>104</v>
      </c>
      <c r="H8" s="99"/>
      <c r="I8" s="157" t="s">
        <v>28</v>
      </c>
      <c r="J8" s="158" t="s">
        <v>29</v>
      </c>
      <c r="K8" s="158" t="s">
        <v>30</v>
      </c>
      <c r="L8" s="158"/>
      <c r="M8" s="158" t="s">
        <v>121</v>
      </c>
      <c r="N8" s="159" t="s">
        <v>31</v>
      </c>
    </row>
    <row r="9" spans="1:194" ht="12.75">
      <c r="A9" s="89" t="s">
        <v>338</v>
      </c>
      <c r="B9" s="74"/>
      <c r="C9" s="75"/>
      <c r="D9" s="357">
        <v>230911</v>
      </c>
      <c r="E9" s="75"/>
      <c r="F9" s="424">
        <v>4394</v>
      </c>
      <c r="G9" s="82">
        <f>SUM(B9:F9)</f>
        <v>235305</v>
      </c>
      <c r="H9" s="101"/>
      <c r="I9" s="76"/>
      <c r="J9" s="75"/>
      <c r="K9" s="375">
        <v>12439</v>
      </c>
      <c r="L9" s="75"/>
      <c r="M9" s="75"/>
      <c r="N9" s="82">
        <f>SUM(I9:M9)</f>
        <v>12439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</row>
    <row r="10" spans="1:14" ht="12.75">
      <c r="A10" s="90" t="s">
        <v>339</v>
      </c>
      <c r="B10" s="73"/>
      <c r="C10" s="69"/>
      <c r="D10" s="69"/>
      <c r="E10" s="69"/>
      <c r="F10" s="69"/>
      <c r="G10" s="71">
        <f>SUM(B10:F10)</f>
        <v>0</v>
      </c>
      <c r="H10" s="102"/>
      <c r="I10" s="73">
        <v>25108</v>
      </c>
      <c r="J10" s="69"/>
      <c r="K10" s="69">
        <v>690</v>
      </c>
      <c r="L10" s="69"/>
      <c r="M10" s="69"/>
      <c r="N10" s="71">
        <f>SUM(I10:M10)</f>
        <v>25798</v>
      </c>
    </row>
    <row r="11" spans="1:14" ht="12.75">
      <c r="A11" s="359" t="s">
        <v>340</v>
      </c>
      <c r="B11" s="73">
        <v>9708</v>
      </c>
      <c r="C11" s="69"/>
      <c r="D11" s="69">
        <v>70300</v>
      </c>
      <c r="E11" s="69"/>
      <c r="F11" s="69"/>
      <c r="G11" s="71">
        <f>SUM(B11:F11)</f>
        <v>80008</v>
      </c>
      <c r="H11" s="102"/>
      <c r="I11" s="73">
        <v>78466</v>
      </c>
      <c r="J11" s="69"/>
      <c r="K11" s="69"/>
      <c r="L11" s="69"/>
      <c r="M11" s="69"/>
      <c r="N11" s="71">
        <f>SUM(I11:M11)</f>
        <v>78466</v>
      </c>
    </row>
    <row r="12" spans="1:14" ht="12.75">
      <c r="A12" s="358" t="s">
        <v>341</v>
      </c>
      <c r="B12" s="72">
        <f>SUM(B13:B15)</f>
        <v>0</v>
      </c>
      <c r="C12" s="79">
        <f>SUM(C13:C15)</f>
        <v>0</v>
      </c>
      <c r="D12" s="79">
        <f>SUM(D13:D18)</f>
        <v>120556</v>
      </c>
      <c r="E12" s="79">
        <f>SUM(E13:E18)</f>
        <v>8823</v>
      </c>
      <c r="F12" s="79">
        <f>SUM(F13:F18)</f>
        <v>6631</v>
      </c>
      <c r="G12" s="79">
        <f>SUM(G13:G18)</f>
        <v>136010</v>
      </c>
      <c r="H12" s="79">
        <f>SUM(H13:H17)</f>
        <v>0</v>
      </c>
      <c r="I12" s="79">
        <f>SUM(I13:I17)</f>
        <v>0</v>
      </c>
      <c r="J12" s="79">
        <f>SUM(J13:J18)</f>
        <v>157517</v>
      </c>
      <c r="K12" s="79">
        <f>SUM(K13:K18)</f>
        <v>0</v>
      </c>
      <c r="L12" s="79">
        <f>SUM(L13:L18)</f>
        <v>0</v>
      </c>
      <c r="M12" s="79">
        <f>SUM(M13:M18)</f>
        <v>0</v>
      </c>
      <c r="N12" s="79">
        <f>SUM(N13:N18)</f>
        <v>157517</v>
      </c>
    </row>
    <row r="13" spans="1:14" ht="12.75">
      <c r="A13" s="379" t="s">
        <v>403</v>
      </c>
      <c r="B13" s="77"/>
      <c r="C13" s="78"/>
      <c r="D13" s="380">
        <v>12596</v>
      </c>
      <c r="E13" s="78"/>
      <c r="F13" s="380"/>
      <c r="G13" s="83">
        <f>SUM(B13:F13)</f>
        <v>12596</v>
      </c>
      <c r="H13" s="102"/>
      <c r="I13" s="77"/>
      <c r="J13" s="77"/>
      <c r="K13" s="77">
        <f>SUM(K15:K20)</f>
        <v>0</v>
      </c>
      <c r="L13" s="77">
        <f>SUM(L15:L20)</f>
        <v>0</v>
      </c>
      <c r="M13" s="77">
        <f>SUM(M15:M20)</f>
        <v>0</v>
      </c>
      <c r="N13" s="83">
        <f aca="true" t="shared" si="0" ref="N13:N24">SUM(I13:M13)</f>
        <v>0</v>
      </c>
    </row>
    <row r="14" spans="1:14" ht="12.75">
      <c r="A14" s="379" t="s">
        <v>433</v>
      </c>
      <c r="B14" s="77"/>
      <c r="C14" s="78"/>
      <c r="D14" s="380"/>
      <c r="E14" s="78"/>
      <c r="F14" s="380"/>
      <c r="G14" s="83">
        <f>SUM(B14:F14)</f>
        <v>0</v>
      </c>
      <c r="H14" s="102"/>
      <c r="I14" s="77"/>
      <c r="J14" s="415">
        <v>2877</v>
      </c>
      <c r="K14" s="415"/>
      <c r="L14" s="415"/>
      <c r="M14" s="415"/>
      <c r="N14" s="83">
        <f t="shared" si="0"/>
        <v>2877</v>
      </c>
    </row>
    <row r="15" spans="1:14" ht="12.75">
      <c r="A15" s="379" t="s">
        <v>404</v>
      </c>
      <c r="B15" s="77"/>
      <c r="C15" s="78"/>
      <c r="D15" s="78">
        <v>18886</v>
      </c>
      <c r="E15" s="78"/>
      <c r="F15" s="380">
        <v>6631</v>
      </c>
      <c r="G15" s="83">
        <f>SUM(B15:F15)</f>
        <v>25517</v>
      </c>
      <c r="H15" s="102"/>
      <c r="I15" s="77"/>
      <c r="J15" s="78">
        <v>32333</v>
      </c>
      <c r="K15" s="78"/>
      <c r="L15" s="78"/>
      <c r="M15" s="78"/>
      <c r="N15" s="83">
        <f t="shared" si="0"/>
        <v>32333</v>
      </c>
    </row>
    <row r="16" spans="1:14" ht="12.75">
      <c r="A16" s="379" t="s">
        <v>463</v>
      </c>
      <c r="B16" s="77"/>
      <c r="C16" s="78"/>
      <c r="D16" s="78"/>
      <c r="E16" s="78"/>
      <c r="F16" s="380"/>
      <c r="G16" s="83"/>
      <c r="H16" s="102"/>
      <c r="I16" s="77"/>
      <c r="J16" s="78">
        <v>2652</v>
      </c>
      <c r="K16" s="78"/>
      <c r="L16" s="78"/>
      <c r="M16" s="78"/>
      <c r="N16" s="83">
        <f t="shared" si="0"/>
        <v>2652</v>
      </c>
    </row>
    <row r="17" spans="1:14" ht="12.75">
      <c r="A17" s="379" t="s">
        <v>453</v>
      </c>
      <c r="B17" s="77"/>
      <c r="C17" s="78"/>
      <c r="D17" s="78">
        <v>39077</v>
      </c>
      <c r="E17" s="78"/>
      <c r="F17" s="380"/>
      <c r="G17" s="83">
        <f aca="true" t="shared" si="1" ref="G17:G29">SUM(B17:F17)</f>
        <v>39077</v>
      </c>
      <c r="H17" s="102"/>
      <c r="I17" s="77"/>
      <c r="J17" s="78">
        <v>60835</v>
      </c>
      <c r="K17" s="78"/>
      <c r="L17" s="78"/>
      <c r="M17" s="78"/>
      <c r="N17" s="83">
        <f>SUM(I17:M17)</f>
        <v>60835</v>
      </c>
    </row>
    <row r="18" spans="1:14" ht="12.75">
      <c r="A18" s="506" t="s">
        <v>499</v>
      </c>
      <c r="B18" s="77"/>
      <c r="C18" s="78"/>
      <c r="D18" s="507">
        <v>49997</v>
      </c>
      <c r="E18" s="507">
        <v>8823</v>
      </c>
      <c r="F18" s="380"/>
      <c r="G18" s="83">
        <f t="shared" si="1"/>
        <v>58820</v>
      </c>
      <c r="H18" s="102"/>
      <c r="I18" s="77"/>
      <c r="J18" s="507">
        <v>58820</v>
      </c>
      <c r="K18" s="78"/>
      <c r="L18" s="78"/>
      <c r="M18" s="78"/>
      <c r="N18" s="83">
        <f>SUM(I18:M18)</f>
        <v>58820</v>
      </c>
    </row>
    <row r="19" spans="1:14" ht="12.75">
      <c r="A19" s="416" t="s">
        <v>434</v>
      </c>
      <c r="B19" s="77"/>
      <c r="C19" s="78"/>
      <c r="D19" s="364">
        <v>32399</v>
      </c>
      <c r="E19" s="78"/>
      <c r="F19" s="380"/>
      <c r="G19" s="373">
        <f t="shared" si="1"/>
        <v>32399</v>
      </c>
      <c r="H19" s="102"/>
      <c r="I19" s="77"/>
      <c r="J19" s="364">
        <v>33229</v>
      </c>
      <c r="K19" s="78"/>
      <c r="L19" s="78"/>
      <c r="M19" s="78"/>
      <c r="N19" s="373">
        <f t="shared" si="0"/>
        <v>33229</v>
      </c>
    </row>
    <row r="20" spans="1:14" ht="12.75">
      <c r="A20" s="90" t="s">
        <v>435</v>
      </c>
      <c r="B20" s="361">
        <v>1250</v>
      </c>
      <c r="C20" s="69"/>
      <c r="D20" s="69"/>
      <c r="E20" s="69"/>
      <c r="F20" s="360"/>
      <c r="G20" s="71">
        <f t="shared" si="1"/>
        <v>1250</v>
      </c>
      <c r="H20" s="102"/>
      <c r="I20" s="73"/>
      <c r="J20" s="69">
        <v>6250</v>
      </c>
      <c r="K20" s="69"/>
      <c r="L20" s="69"/>
      <c r="M20" s="69"/>
      <c r="N20" s="71">
        <f t="shared" si="0"/>
        <v>6250</v>
      </c>
    </row>
    <row r="21" spans="1:14" ht="12.75">
      <c r="A21" s="90" t="s">
        <v>387</v>
      </c>
      <c r="B21" s="361"/>
      <c r="C21" s="69"/>
      <c r="D21" s="69"/>
      <c r="E21" s="69"/>
      <c r="F21" s="360"/>
      <c r="G21" s="71">
        <f t="shared" si="1"/>
        <v>0</v>
      </c>
      <c r="H21" s="102"/>
      <c r="I21" s="73">
        <v>4550</v>
      </c>
      <c r="J21" s="69"/>
      <c r="K21" s="69"/>
      <c r="L21" s="69"/>
      <c r="M21" s="69"/>
      <c r="N21" s="71">
        <f t="shared" si="0"/>
        <v>4550</v>
      </c>
    </row>
    <row r="22" spans="1:14" ht="12.75">
      <c r="A22" s="90" t="s">
        <v>342</v>
      </c>
      <c r="B22" s="73"/>
      <c r="C22" s="69"/>
      <c r="D22" s="69"/>
      <c r="E22" s="69"/>
      <c r="F22" s="69"/>
      <c r="G22" s="71">
        <f t="shared" si="1"/>
        <v>0</v>
      </c>
      <c r="H22" s="102"/>
      <c r="I22" s="73"/>
      <c r="J22" s="69"/>
      <c r="K22" s="69">
        <v>6565</v>
      </c>
      <c r="L22" s="69"/>
      <c r="M22" s="69"/>
      <c r="N22" s="71">
        <f t="shared" si="0"/>
        <v>6565</v>
      </c>
    </row>
    <row r="23" spans="1:14" ht="12.75">
      <c r="A23" s="90" t="s">
        <v>343</v>
      </c>
      <c r="B23" s="73">
        <v>525</v>
      </c>
      <c r="C23" s="69"/>
      <c r="D23" s="69"/>
      <c r="E23" s="69"/>
      <c r="F23" s="69"/>
      <c r="G23" s="71">
        <f t="shared" si="1"/>
        <v>525</v>
      </c>
      <c r="H23" s="102"/>
      <c r="I23" s="73">
        <v>4102</v>
      </c>
      <c r="J23" s="69"/>
      <c r="K23" s="69"/>
      <c r="L23" s="69"/>
      <c r="M23" s="69"/>
      <c r="N23" s="71">
        <f t="shared" si="0"/>
        <v>4102</v>
      </c>
    </row>
    <row r="24" spans="1:14" ht="12.75">
      <c r="A24" s="90" t="s">
        <v>344</v>
      </c>
      <c r="B24" s="73"/>
      <c r="C24" s="69"/>
      <c r="D24" s="69"/>
      <c r="E24" s="69"/>
      <c r="F24" s="69"/>
      <c r="G24" s="71">
        <f t="shared" si="1"/>
        <v>0</v>
      </c>
      <c r="H24" s="102"/>
      <c r="I24" s="73">
        <v>750</v>
      </c>
      <c r="J24" s="69"/>
      <c r="K24" s="69"/>
      <c r="L24" s="69"/>
      <c r="M24" s="69"/>
      <c r="N24" s="71">
        <f t="shared" si="0"/>
        <v>750</v>
      </c>
    </row>
    <row r="25" spans="1:14" ht="12.75">
      <c r="A25" s="90" t="s">
        <v>345</v>
      </c>
      <c r="B25" s="73">
        <v>12340</v>
      </c>
      <c r="C25" s="69"/>
      <c r="D25" s="69"/>
      <c r="E25" s="69"/>
      <c r="F25" s="69"/>
      <c r="G25" s="71">
        <f t="shared" si="1"/>
        <v>12340</v>
      </c>
      <c r="H25" s="102"/>
      <c r="I25" s="73">
        <v>18093</v>
      </c>
      <c r="J25" s="69"/>
      <c r="K25" s="69"/>
      <c r="L25" s="69"/>
      <c r="M25" s="69"/>
      <c r="N25" s="71">
        <f aca="true" t="shared" si="2" ref="N25:N40">SUM(I25:M25)</f>
        <v>18093</v>
      </c>
    </row>
    <row r="26" spans="1:14" ht="12.75">
      <c r="A26" s="90" t="s">
        <v>346</v>
      </c>
      <c r="B26" s="77"/>
      <c r="C26" s="78"/>
      <c r="D26" s="78"/>
      <c r="E26" s="78"/>
      <c r="F26" s="78"/>
      <c r="G26" s="373">
        <f t="shared" si="1"/>
        <v>0</v>
      </c>
      <c r="H26" s="103"/>
      <c r="I26" s="362">
        <v>7111</v>
      </c>
      <c r="J26" s="78"/>
      <c r="K26" s="78"/>
      <c r="L26" s="78"/>
      <c r="M26" s="78"/>
      <c r="N26" s="373">
        <f t="shared" si="2"/>
        <v>7111</v>
      </c>
    </row>
    <row r="27" spans="1:14" ht="12.75">
      <c r="A27" s="350" t="s">
        <v>347</v>
      </c>
      <c r="B27" s="77"/>
      <c r="C27" s="78"/>
      <c r="D27" s="78"/>
      <c r="E27" s="78"/>
      <c r="F27" s="78"/>
      <c r="G27" s="373">
        <f t="shared" si="1"/>
        <v>0</v>
      </c>
      <c r="H27" s="103"/>
      <c r="I27" s="362">
        <v>43082</v>
      </c>
      <c r="J27" s="78"/>
      <c r="K27" s="78"/>
      <c r="L27" s="78"/>
      <c r="M27" s="78"/>
      <c r="N27" s="373">
        <f t="shared" si="2"/>
        <v>43082</v>
      </c>
    </row>
    <row r="28" spans="1:14" ht="12.75">
      <c r="A28" s="350" t="s">
        <v>348</v>
      </c>
      <c r="B28" s="425">
        <v>15981</v>
      </c>
      <c r="C28" s="78">
        <v>32200</v>
      </c>
      <c r="D28" s="365">
        <v>1600</v>
      </c>
      <c r="E28" s="507">
        <v>946060</v>
      </c>
      <c r="F28" s="364">
        <v>135208</v>
      </c>
      <c r="G28" s="373">
        <f t="shared" si="1"/>
        <v>1131049</v>
      </c>
      <c r="H28" s="103"/>
      <c r="I28" s="362">
        <v>269872</v>
      </c>
      <c r="J28" s="364">
        <v>2750</v>
      </c>
      <c r="K28" s="364">
        <v>1558</v>
      </c>
      <c r="L28" s="364">
        <v>876026</v>
      </c>
      <c r="M28" s="481">
        <v>21026</v>
      </c>
      <c r="N28" s="373">
        <f t="shared" si="2"/>
        <v>1171232</v>
      </c>
    </row>
    <row r="29" spans="1:14" ht="12.75">
      <c r="A29" s="90" t="s">
        <v>349</v>
      </c>
      <c r="B29" s="77"/>
      <c r="C29" s="78"/>
      <c r="D29" s="364">
        <v>210</v>
      </c>
      <c r="E29" s="78"/>
      <c r="F29" s="78"/>
      <c r="G29" s="373">
        <f t="shared" si="1"/>
        <v>210</v>
      </c>
      <c r="H29" s="103"/>
      <c r="I29" s="362">
        <v>210</v>
      </c>
      <c r="J29" s="78"/>
      <c r="K29" s="78"/>
      <c r="L29" s="78"/>
      <c r="M29" s="78"/>
      <c r="N29" s="373">
        <f t="shared" si="2"/>
        <v>210</v>
      </c>
    </row>
    <row r="30" spans="1:14" ht="12.75">
      <c r="A30" s="358" t="s">
        <v>350</v>
      </c>
      <c r="B30" s="72">
        <f>SUM(B31:B33)</f>
        <v>245199</v>
      </c>
      <c r="C30" s="79">
        <f>SUM(C31:C33)</f>
        <v>1500</v>
      </c>
      <c r="D30" s="79"/>
      <c r="E30" s="79"/>
      <c r="F30" s="79"/>
      <c r="G30" s="373">
        <f>SUM(G31:G33)</f>
        <v>246699</v>
      </c>
      <c r="H30" s="103"/>
      <c r="I30" s="77"/>
      <c r="J30" s="78"/>
      <c r="K30" s="78"/>
      <c r="L30" s="78"/>
      <c r="M30" s="78"/>
      <c r="N30" s="373">
        <f t="shared" si="2"/>
        <v>0</v>
      </c>
    </row>
    <row r="31" spans="1:14" ht="12.75">
      <c r="A31" s="379" t="s">
        <v>405</v>
      </c>
      <c r="B31" s="77">
        <v>167199</v>
      </c>
      <c r="C31" s="78">
        <v>1500</v>
      </c>
      <c r="D31" s="78"/>
      <c r="E31" s="78"/>
      <c r="F31" s="78"/>
      <c r="G31" s="83">
        <f>SUM(B31:F31)</f>
        <v>168699</v>
      </c>
      <c r="H31" s="103"/>
      <c r="I31" s="77"/>
      <c r="J31" s="78"/>
      <c r="K31" s="78"/>
      <c r="L31" s="78"/>
      <c r="M31" s="78"/>
      <c r="N31" s="83">
        <f t="shared" si="2"/>
        <v>0</v>
      </c>
    </row>
    <row r="32" spans="1:14" ht="12.75">
      <c r="A32" s="379" t="s">
        <v>406</v>
      </c>
      <c r="B32" s="77">
        <v>70000</v>
      </c>
      <c r="C32" s="78"/>
      <c r="D32" s="78"/>
      <c r="E32" s="78"/>
      <c r="F32" s="78"/>
      <c r="G32" s="83">
        <f>SUM(B32:F32)</f>
        <v>70000</v>
      </c>
      <c r="H32" s="103"/>
      <c r="I32" s="77"/>
      <c r="J32" s="78"/>
      <c r="K32" s="78"/>
      <c r="L32" s="78"/>
      <c r="M32" s="78"/>
      <c r="N32" s="83">
        <f t="shared" si="2"/>
        <v>0</v>
      </c>
    </row>
    <row r="33" spans="1:14" ht="12.75">
      <c r="A33" s="379" t="s">
        <v>407</v>
      </c>
      <c r="B33" s="77">
        <v>8000</v>
      </c>
      <c r="C33" s="78"/>
      <c r="D33" s="78"/>
      <c r="E33" s="78"/>
      <c r="F33" s="78"/>
      <c r="G33" s="83">
        <f>SUM(B33:F33)</f>
        <v>8000</v>
      </c>
      <c r="H33" s="103"/>
      <c r="I33" s="77"/>
      <c r="J33" s="78"/>
      <c r="K33" s="78"/>
      <c r="L33" s="78"/>
      <c r="M33" s="78"/>
      <c r="N33" s="83">
        <f t="shared" si="2"/>
        <v>0</v>
      </c>
    </row>
    <row r="34" spans="1:14" ht="12.75">
      <c r="A34" s="358" t="s">
        <v>388</v>
      </c>
      <c r="B34" s="77"/>
      <c r="C34" s="78"/>
      <c r="D34" s="78"/>
      <c r="E34" s="78"/>
      <c r="F34" s="78"/>
      <c r="G34" s="373">
        <f>SUM(G35:G36)</f>
        <v>0</v>
      </c>
      <c r="H34" s="103"/>
      <c r="I34" s="72"/>
      <c r="J34" s="79"/>
      <c r="K34" s="79">
        <f>SUM(K35:K37)</f>
        <v>4536</v>
      </c>
      <c r="L34" s="79"/>
      <c r="M34" s="79"/>
      <c r="N34" s="373">
        <f t="shared" si="2"/>
        <v>4536</v>
      </c>
    </row>
    <row r="35" spans="1:14" ht="12.75">
      <c r="A35" s="379" t="s">
        <v>408</v>
      </c>
      <c r="B35" s="77"/>
      <c r="C35" s="78"/>
      <c r="D35" s="78"/>
      <c r="E35" s="78"/>
      <c r="F35" s="78"/>
      <c r="G35" s="373">
        <f>SUM(B35:F35)</f>
        <v>0</v>
      </c>
      <c r="H35" s="103"/>
      <c r="I35" s="77"/>
      <c r="J35" s="78"/>
      <c r="K35" s="78">
        <v>3036</v>
      </c>
      <c r="L35" s="78"/>
      <c r="M35" s="78"/>
      <c r="N35" s="83">
        <f t="shared" si="2"/>
        <v>3036</v>
      </c>
    </row>
    <row r="36" spans="1:14" ht="12.75">
      <c r="A36" s="379" t="s">
        <v>409</v>
      </c>
      <c r="B36" s="77"/>
      <c r="C36" s="78"/>
      <c r="D36" s="78"/>
      <c r="E36" s="78"/>
      <c r="F36" s="78"/>
      <c r="G36" s="373">
        <f>SUM(B36:F36)</f>
        <v>0</v>
      </c>
      <c r="H36" s="103"/>
      <c r="I36" s="77"/>
      <c r="J36" s="78"/>
      <c r="K36" s="78">
        <v>1000</v>
      </c>
      <c r="L36" s="78"/>
      <c r="M36" s="78"/>
      <c r="N36" s="83">
        <f t="shared" si="2"/>
        <v>1000</v>
      </c>
    </row>
    <row r="37" spans="1:14" ht="12.75">
      <c r="A37" s="379" t="s">
        <v>436</v>
      </c>
      <c r="B37" s="77"/>
      <c r="C37" s="78"/>
      <c r="D37" s="78"/>
      <c r="E37" s="78"/>
      <c r="F37" s="78"/>
      <c r="G37" s="373"/>
      <c r="H37" s="103"/>
      <c r="I37" s="77"/>
      <c r="J37" s="78"/>
      <c r="K37" s="78">
        <v>500</v>
      </c>
      <c r="L37" s="78"/>
      <c r="M37" s="78"/>
      <c r="N37" s="83">
        <f t="shared" si="2"/>
        <v>500</v>
      </c>
    </row>
    <row r="38" spans="1:14" ht="12.75">
      <c r="A38" s="90" t="s">
        <v>351</v>
      </c>
      <c r="B38" s="77"/>
      <c r="C38" s="78"/>
      <c r="D38" s="78"/>
      <c r="E38" s="78"/>
      <c r="F38" s="78"/>
      <c r="G38" s="373">
        <f>SUM(B38:F38)</f>
        <v>0</v>
      </c>
      <c r="H38" s="103"/>
      <c r="I38" s="77">
        <v>3750</v>
      </c>
      <c r="J38" s="78"/>
      <c r="K38" s="78"/>
      <c r="L38" s="78"/>
      <c r="M38" s="78"/>
      <c r="N38" s="373">
        <f t="shared" si="2"/>
        <v>3750</v>
      </c>
    </row>
    <row r="39" spans="1:14" ht="12.75">
      <c r="A39" s="90" t="s">
        <v>352</v>
      </c>
      <c r="B39" s="77"/>
      <c r="C39" s="78"/>
      <c r="D39" s="78"/>
      <c r="E39" s="78"/>
      <c r="F39" s="78"/>
      <c r="G39" s="373">
        <f>SUM(B39:F39)</f>
        <v>0</v>
      </c>
      <c r="H39" s="103"/>
      <c r="I39" s="77">
        <v>27500</v>
      </c>
      <c r="J39" s="78"/>
      <c r="K39" s="78"/>
      <c r="L39" s="78"/>
      <c r="M39" s="78"/>
      <c r="N39" s="373">
        <f t="shared" si="2"/>
        <v>27500</v>
      </c>
    </row>
    <row r="40" spans="1:14" ht="20.25" customHeight="1" thickBot="1">
      <c r="A40" s="482" t="s">
        <v>353</v>
      </c>
      <c r="B40" s="483"/>
      <c r="C40" s="484">
        <v>1000</v>
      </c>
      <c r="D40" s="484">
        <v>600</v>
      </c>
      <c r="E40" s="484"/>
      <c r="F40" s="484"/>
      <c r="G40" s="485">
        <f>SUM(B40:F40)</f>
        <v>1600</v>
      </c>
      <c r="H40" s="486"/>
      <c r="I40" s="483">
        <v>10018</v>
      </c>
      <c r="J40" s="484">
        <v>10000</v>
      </c>
      <c r="K40" s="484">
        <v>2500</v>
      </c>
      <c r="L40" s="484"/>
      <c r="M40" s="484"/>
      <c r="N40" s="485">
        <f t="shared" si="2"/>
        <v>22518</v>
      </c>
    </row>
    <row r="41" spans="1:14" ht="34.5" customHeight="1" thickBot="1">
      <c r="A41" s="587"/>
      <c r="B41" s="588"/>
      <c r="C41" s="588"/>
      <c r="D41" s="589"/>
      <c r="E41" s="588"/>
      <c r="F41" s="588"/>
      <c r="G41" s="590"/>
      <c r="H41" s="591"/>
      <c r="I41" s="588"/>
      <c r="J41" s="588"/>
      <c r="K41" s="592"/>
      <c r="L41" s="588"/>
      <c r="M41" s="588"/>
      <c r="N41" s="590"/>
    </row>
    <row r="42" spans="1:14" ht="15.75">
      <c r="A42" s="487" t="s">
        <v>34</v>
      </c>
      <c r="B42" s="544" t="s">
        <v>123</v>
      </c>
      <c r="C42" s="545"/>
      <c r="D42" s="545"/>
      <c r="E42" s="545"/>
      <c r="F42" s="545"/>
      <c r="G42" s="546"/>
      <c r="H42" s="488"/>
      <c r="I42" s="544" t="s">
        <v>124</v>
      </c>
      <c r="J42" s="545"/>
      <c r="K42" s="545"/>
      <c r="L42" s="545"/>
      <c r="M42" s="545"/>
      <c r="N42" s="546"/>
    </row>
    <row r="43" spans="1:14" ht="12.75">
      <c r="A43" s="87"/>
      <c r="B43" s="92" t="s">
        <v>19</v>
      </c>
      <c r="C43" s="93" t="s">
        <v>20</v>
      </c>
      <c r="D43" s="93" t="s">
        <v>21</v>
      </c>
      <c r="E43" s="93" t="s">
        <v>22</v>
      </c>
      <c r="F43" s="93" t="s">
        <v>23</v>
      </c>
      <c r="G43" s="94" t="s">
        <v>421</v>
      </c>
      <c r="H43" s="100"/>
      <c r="I43" s="92" t="s">
        <v>19</v>
      </c>
      <c r="J43" s="93" t="s">
        <v>20</v>
      </c>
      <c r="K43" s="93" t="s">
        <v>21</v>
      </c>
      <c r="L43" s="93" t="s">
        <v>24</v>
      </c>
      <c r="M43" s="93" t="s">
        <v>23</v>
      </c>
      <c r="N43" s="94" t="s">
        <v>421</v>
      </c>
    </row>
    <row r="44" spans="1:14" ht="13.5" thickBot="1">
      <c r="A44" s="88"/>
      <c r="B44" s="157" t="s">
        <v>25</v>
      </c>
      <c r="C44" s="158" t="s">
        <v>25</v>
      </c>
      <c r="D44" s="158" t="s">
        <v>26</v>
      </c>
      <c r="E44" s="158" t="s">
        <v>129</v>
      </c>
      <c r="F44" s="158" t="s">
        <v>27</v>
      </c>
      <c r="G44" s="159" t="s">
        <v>104</v>
      </c>
      <c r="H44" s="99"/>
      <c r="I44" s="157" t="s">
        <v>28</v>
      </c>
      <c r="J44" s="158" t="s">
        <v>29</v>
      </c>
      <c r="K44" s="158" t="s">
        <v>30</v>
      </c>
      <c r="L44" s="158"/>
      <c r="M44" s="158" t="s">
        <v>121</v>
      </c>
      <c r="N44" s="159" t="s">
        <v>31</v>
      </c>
    </row>
    <row r="45" spans="1:14" ht="12.75">
      <c r="A45" s="358" t="s">
        <v>354</v>
      </c>
      <c r="B45" s="72">
        <f>SUM(B46:B48)</f>
        <v>525753</v>
      </c>
      <c r="C45" s="79">
        <f>SUM(C46:C48)</f>
        <v>0</v>
      </c>
      <c r="D45" s="79">
        <f>SUM(D46:D48)</f>
        <v>814223</v>
      </c>
      <c r="E45" s="79"/>
      <c r="F45" s="79"/>
      <c r="G45" s="373">
        <f>SUM(G46:G48)</f>
        <v>1339976</v>
      </c>
      <c r="H45" s="103"/>
      <c r="I45" s="77"/>
      <c r="J45" s="78"/>
      <c r="K45" s="78"/>
      <c r="L45" s="78"/>
      <c r="M45" s="78"/>
      <c r="N45" s="373">
        <f aca="true" t="shared" si="3" ref="N45:N75">SUM(I45:M45)</f>
        <v>0</v>
      </c>
    </row>
    <row r="46" spans="1:14" ht="12.75">
      <c r="A46" s="379" t="s">
        <v>410</v>
      </c>
      <c r="B46" s="77">
        <v>42360</v>
      </c>
      <c r="C46" s="78"/>
      <c r="D46" s="78"/>
      <c r="E46" s="78"/>
      <c r="F46" s="78"/>
      <c r="G46" s="83">
        <f aca="true" t="shared" si="4" ref="G46:G75">SUM(B46:F46)</f>
        <v>42360</v>
      </c>
      <c r="H46" s="103"/>
      <c r="I46" s="77"/>
      <c r="J46" s="78"/>
      <c r="K46" s="78"/>
      <c r="L46" s="78"/>
      <c r="M46" s="78"/>
      <c r="N46" s="83">
        <f t="shared" si="3"/>
        <v>0</v>
      </c>
    </row>
    <row r="47" spans="1:14" ht="12.75">
      <c r="A47" s="379" t="s">
        <v>411</v>
      </c>
      <c r="B47" s="77">
        <v>483393</v>
      </c>
      <c r="C47" s="78"/>
      <c r="D47" s="78"/>
      <c r="E47" s="78"/>
      <c r="F47" s="78"/>
      <c r="G47" s="83">
        <f t="shared" si="4"/>
        <v>483393</v>
      </c>
      <c r="H47" s="103"/>
      <c r="I47" s="77"/>
      <c r="J47" s="78"/>
      <c r="K47" s="78"/>
      <c r="L47" s="78"/>
      <c r="M47" s="78"/>
      <c r="N47" s="83">
        <f t="shared" si="3"/>
        <v>0</v>
      </c>
    </row>
    <row r="48" spans="1:14" ht="12.75">
      <c r="A48" s="379" t="s">
        <v>412</v>
      </c>
      <c r="B48" s="77"/>
      <c r="C48" s="78"/>
      <c r="D48" s="78">
        <v>814223</v>
      </c>
      <c r="E48" s="78"/>
      <c r="F48" s="78"/>
      <c r="G48" s="83">
        <f t="shared" si="4"/>
        <v>814223</v>
      </c>
      <c r="H48" s="103"/>
      <c r="I48" s="77"/>
      <c r="J48" s="78"/>
      <c r="K48" s="78"/>
      <c r="L48" s="78"/>
      <c r="M48" s="78"/>
      <c r="N48" s="83">
        <f t="shared" si="3"/>
        <v>0</v>
      </c>
    </row>
    <row r="49" spans="1:14" ht="12.75">
      <c r="A49" s="90" t="s">
        <v>355</v>
      </c>
      <c r="B49" s="73"/>
      <c r="C49" s="69"/>
      <c r="D49" s="69"/>
      <c r="E49" s="439">
        <v>32413</v>
      </c>
      <c r="F49" s="69"/>
      <c r="G49" s="71">
        <f t="shared" si="4"/>
        <v>32413</v>
      </c>
      <c r="H49" s="102"/>
      <c r="I49" s="509">
        <v>18543</v>
      </c>
      <c r="J49" s="69"/>
      <c r="K49" s="69"/>
      <c r="L49" s="510">
        <v>256295</v>
      </c>
      <c r="M49" s="69"/>
      <c r="N49" s="71">
        <f t="shared" si="3"/>
        <v>274838</v>
      </c>
    </row>
    <row r="50" spans="1:14" ht="12.75">
      <c r="A50" s="90" t="s">
        <v>356</v>
      </c>
      <c r="B50" s="77"/>
      <c r="C50" s="78"/>
      <c r="D50" s="78"/>
      <c r="E50" s="78"/>
      <c r="F50" s="78"/>
      <c r="G50" s="373">
        <f t="shared" si="4"/>
        <v>0</v>
      </c>
      <c r="H50" s="103"/>
      <c r="I50" s="73"/>
      <c r="J50" s="69"/>
      <c r="K50" s="510">
        <v>1171396</v>
      </c>
      <c r="L50" s="69"/>
      <c r="M50" s="69"/>
      <c r="N50" s="71">
        <f t="shared" si="3"/>
        <v>1171396</v>
      </c>
    </row>
    <row r="51" spans="1:14" ht="12.75">
      <c r="A51" s="90" t="s">
        <v>357</v>
      </c>
      <c r="B51" s="73"/>
      <c r="C51" s="69"/>
      <c r="D51" s="69">
        <v>1531</v>
      </c>
      <c r="E51" s="69"/>
      <c r="F51" s="69"/>
      <c r="G51" s="373">
        <f t="shared" si="4"/>
        <v>1531</v>
      </c>
      <c r="H51" s="103"/>
      <c r="I51" s="362">
        <v>3326</v>
      </c>
      <c r="J51" s="69"/>
      <c r="K51" s="69"/>
      <c r="L51" s="69"/>
      <c r="M51" s="69"/>
      <c r="N51" s="71">
        <f t="shared" si="3"/>
        <v>3326</v>
      </c>
    </row>
    <row r="52" spans="1:14" ht="12.75">
      <c r="A52" s="95" t="s">
        <v>358</v>
      </c>
      <c r="B52" s="351"/>
      <c r="C52" s="352"/>
      <c r="D52" s="352">
        <v>1948</v>
      </c>
      <c r="E52" s="352"/>
      <c r="F52" s="352"/>
      <c r="G52" s="373">
        <f t="shared" si="4"/>
        <v>1948</v>
      </c>
      <c r="H52" s="103"/>
      <c r="I52" s="351">
        <v>51625</v>
      </c>
      <c r="J52" s="352"/>
      <c r="K52" s="352">
        <v>685</v>
      </c>
      <c r="L52" s="352"/>
      <c r="M52" s="352"/>
      <c r="N52" s="71">
        <f t="shared" si="3"/>
        <v>52310</v>
      </c>
    </row>
    <row r="53" spans="1:14" ht="12.75">
      <c r="A53" s="95" t="s">
        <v>359</v>
      </c>
      <c r="B53" s="351"/>
      <c r="C53" s="448"/>
      <c r="D53" s="352">
        <v>77375</v>
      </c>
      <c r="E53" s="352"/>
      <c r="F53" s="352"/>
      <c r="G53" s="373">
        <f t="shared" si="4"/>
        <v>77375</v>
      </c>
      <c r="H53" s="103"/>
      <c r="I53" s="351"/>
      <c r="J53" s="352">
        <v>56771</v>
      </c>
      <c r="K53" s="448">
        <v>74094</v>
      </c>
      <c r="L53" s="352"/>
      <c r="M53" s="352"/>
      <c r="N53" s="71">
        <f t="shared" si="3"/>
        <v>130865</v>
      </c>
    </row>
    <row r="54" spans="1:14" ht="12.75">
      <c r="A54" s="95" t="s">
        <v>360</v>
      </c>
      <c r="B54" s="351"/>
      <c r="C54" s="352"/>
      <c r="D54" s="352">
        <v>8991</v>
      </c>
      <c r="E54" s="352"/>
      <c r="F54" s="352"/>
      <c r="G54" s="373">
        <f t="shared" si="4"/>
        <v>8991</v>
      </c>
      <c r="H54" s="103"/>
      <c r="I54" s="351"/>
      <c r="J54" s="352"/>
      <c r="K54" s="352"/>
      <c r="L54" s="352"/>
      <c r="M54" s="352"/>
      <c r="N54" s="71">
        <f t="shared" si="3"/>
        <v>0</v>
      </c>
    </row>
    <row r="55" spans="1:14" ht="12.75">
      <c r="A55" s="95" t="s">
        <v>361</v>
      </c>
      <c r="B55" s="351"/>
      <c r="C55" s="352"/>
      <c r="D55" s="352">
        <v>184</v>
      </c>
      <c r="E55" s="352"/>
      <c r="F55" s="352"/>
      <c r="G55" s="373">
        <f t="shared" si="4"/>
        <v>184</v>
      </c>
      <c r="H55" s="103"/>
      <c r="I55" s="351">
        <v>3072</v>
      </c>
      <c r="J55" s="352">
        <v>1400</v>
      </c>
      <c r="K55" s="508">
        <v>38628</v>
      </c>
      <c r="L55" s="352"/>
      <c r="M55" s="352"/>
      <c r="N55" s="71">
        <f t="shared" si="3"/>
        <v>43100</v>
      </c>
    </row>
    <row r="56" spans="1:14" ht="12.75">
      <c r="A56" s="95" t="s">
        <v>362</v>
      </c>
      <c r="B56" s="351"/>
      <c r="C56" s="352"/>
      <c r="D56" s="352">
        <v>173500</v>
      </c>
      <c r="E56" s="352"/>
      <c r="F56" s="352"/>
      <c r="G56" s="373">
        <f t="shared" si="4"/>
        <v>173500</v>
      </c>
      <c r="H56" s="103"/>
      <c r="I56" s="351"/>
      <c r="J56" s="352"/>
      <c r="K56" s="352"/>
      <c r="L56" s="352"/>
      <c r="M56" s="352"/>
      <c r="N56" s="71">
        <f t="shared" si="3"/>
        <v>0</v>
      </c>
    </row>
    <row r="57" spans="1:14" ht="12.75">
      <c r="A57" s="95" t="s">
        <v>363</v>
      </c>
      <c r="B57" s="351"/>
      <c r="C57" s="352"/>
      <c r="D57" s="352"/>
      <c r="E57" s="352"/>
      <c r="F57" s="352"/>
      <c r="G57" s="373">
        <f t="shared" si="4"/>
        <v>0</v>
      </c>
      <c r="H57" s="103"/>
      <c r="I57" s="351"/>
      <c r="J57" s="352"/>
      <c r="K57" s="352">
        <v>137425</v>
      </c>
      <c r="L57" s="352"/>
      <c r="M57" s="352"/>
      <c r="N57" s="71">
        <f t="shared" si="3"/>
        <v>137425</v>
      </c>
    </row>
    <row r="58" spans="1:14" ht="12.75">
      <c r="A58" s="95" t="s">
        <v>364</v>
      </c>
      <c r="B58" s="351"/>
      <c r="C58" s="352"/>
      <c r="D58" s="352"/>
      <c r="E58" s="352"/>
      <c r="F58" s="352"/>
      <c r="G58" s="373">
        <f t="shared" si="4"/>
        <v>0</v>
      </c>
      <c r="H58" s="103"/>
      <c r="I58" s="351"/>
      <c r="J58" s="352"/>
      <c r="K58" s="352">
        <v>3900</v>
      </c>
      <c r="L58" s="352"/>
      <c r="M58" s="352"/>
      <c r="N58" s="71">
        <f t="shared" si="3"/>
        <v>3900</v>
      </c>
    </row>
    <row r="59" spans="1:14" ht="12.75">
      <c r="A59" s="95" t="s">
        <v>365</v>
      </c>
      <c r="B59" s="351"/>
      <c r="C59" s="352"/>
      <c r="D59" s="352"/>
      <c r="E59" s="352"/>
      <c r="F59" s="352"/>
      <c r="G59" s="373">
        <f t="shared" si="4"/>
        <v>0</v>
      </c>
      <c r="H59" s="103"/>
      <c r="I59" s="351"/>
      <c r="J59" s="352"/>
      <c r="K59" s="352">
        <v>20000</v>
      </c>
      <c r="L59" s="352"/>
      <c r="M59" s="352"/>
      <c r="N59" s="71">
        <f t="shared" si="3"/>
        <v>20000</v>
      </c>
    </row>
    <row r="60" spans="1:14" ht="12.75">
      <c r="A60" s="95" t="s">
        <v>366</v>
      </c>
      <c r="B60" s="351"/>
      <c r="C60" s="352"/>
      <c r="D60" s="352"/>
      <c r="E60" s="352"/>
      <c r="F60" s="352"/>
      <c r="G60" s="373">
        <f t="shared" si="4"/>
        <v>0</v>
      </c>
      <c r="H60" s="103"/>
      <c r="I60" s="351"/>
      <c r="J60" s="352"/>
      <c r="K60" s="352">
        <v>1400</v>
      </c>
      <c r="L60" s="352"/>
      <c r="M60" s="352"/>
      <c r="N60" s="71">
        <f t="shared" si="3"/>
        <v>1400</v>
      </c>
    </row>
    <row r="61" spans="1:14" ht="12.75">
      <c r="A61" s="95" t="s">
        <v>367</v>
      </c>
      <c r="B61" s="351"/>
      <c r="C61" s="352"/>
      <c r="D61" s="352"/>
      <c r="E61" s="352"/>
      <c r="F61" s="352"/>
      <c r="G61" s="373">
        <f t="shared" si="4"/>
        <v>0</v>
      </c>
      <c r="H61" s="103"/>
      <c r="I61" s="351">
        <v>2516</v>
      </c>
      <c r="J61" s="352"/>
      <c r="K61" s="352">
        <v>10484</v>
      </c>
      <c r="L61" s="352"/>
      <c r="M61" s="352"/>
      <c r="N61" s="71">
        <f t="shared" si="3"/>
        <v>13000</v>
      </c>
    </row>
    <row r="62" spans="1:14" ht="12.75">
      <c r="A62" s="95" t="s">
        <v>368</v>
      </c>
      <c r="B62" s="351"/>
      <c r="C62" s="352"/>
      <c r="D62" s="352"/>
      <c r="E62" s="352"/>
      <c r="F62" s="352"/>
      <c r="G62" s="373">
        <f t="shared" si="4"/>
        <v>0</v>
      </c>
      <c r="H62" s="103"/>
      <c r="I62" s="351">
        <v>523</v>
      </c>
      <c r="J62" s="352"/>
      <c r="K62" s="352">
        <v>2177</v>
      </c>
      <c r="L62" s="352"/>
      <c r="M62" s="352"/>
      <c r="N62" s="71">
        <f t="shared" si="3"/>
        <v>2700</v>
      </c>
    </row>
    <row r="63" spans="1:14" ht="12.75">
      <c r="A63" s="95" t="s">
        <v>369</v>
      </c>
      <c r="B63" s="351"/>
      <c r="C63" s="352"/>
      <c r="D63" s="352"/>
      <c r="E63" s="352"/>
      <c r="F63" s="352"/>
      <c r="G63" s="373">
        <f t="shared" si="4"/>
        <v>0</v>
      </c>
      <c r="H63" s="103"/>
      <c r="I63" s="351"/>
      <c r="J63" s="352"/>
      <c r="K63" s="352">
        <v>25000</v>
      </c>
      <c r="L63" s="352"/>
      <c r="M63" s="352"/>
      <c r="N63" s="71">
        <f t="shared" si="3"/>
        <v>25000</v>
      </c>
    </row>
    <row r="64" spans="1:14" ht="12.75">
      <c r="A64" s="95" t="s">
        <v>370</v>
      </c>
      <c r="B64" s="351"/>
      <c r="C64" s="352"/>
      <c r="D64" s="352"/>
      <c r="E64" s="352"/>
      <c r="F64" s="352"/>
      <c r="G64" s="373">
        <f t="shared" si="4"/>
        <v>0</v>
      </c>
      <c r="H64" s="103"/>
      <c r="I64" s="351"/>
      <c r="J64" s="352"/>
      <c r="K64" s="352">
        <v>2000</v>
      </c>
      <c r="L64" s="352"/>
      <c r="M64" s="352"/>
      <c r="N64" s="71">
        <f t="shared" si="3"/>
        <v>2000</v>
      </c>
    </row>
    <row r="65" spans="1:14" ht="12.75">
      <c r="A65" s="95" t="s">
        <v>371</v>
      </c>
      <c r="B65" s="351"/>
      <c r="C65" s="352"/>
      <c r="D65" s="352"/>
      <c r="E65" s="352"/>
      <c r="F65" s="352"/>
      <c r="G65" s="373">
        <f t="shared" si="4"/>
        <v>0</v>
      </c>
      <c r="H65" s="103"/>
      <c r="I65" s="351"/>
      <c r="J65" s="352"/>
      <c r="K65" s="352">
        <v>2400</v>
      </c>
      <c r="L65" s="352"/>
      <c r="M65" s="352"/>
      <c r="N65" s="71">
        <f t="shared" si="3"/>
        <v>2400</v>
      </c>
    </row>
    <row r="66" spans="1:14" ht="12.75">
      <c r="A66" s="95" t="s">
        <v>372</v>
      </c>
      <c r="B66" s="351"/>
      <c r="C66" s="352"/>
      <c r="D66" s="352"/>
      <c r="E66" s="352"/>
      <c r="F66" s="352"/>
      <c r="G66" s="373">
        <f t="shared" si="4"/>
        <v>0</v>
      </c>
      <c r="H66" s="103"/>
      <c r="I66" s="351"/>
      <c r="J66" s="352"/>
      <c r="K66" s="352">
        <v>1423</v>
      </c>
      <c r="L66" s="352"/>
      <c r="M66" s="352"/>
      <c r="N66" s="71">
        <f t="shared" si="3"/>
        <v>1423</v>
      </c>
    </row>
    <row r="67" spans="1:14" ht="12.75">
      <c r="A67" s="95" t="s">
        <v>373</v>
      </c>
      <c r="B67" s="351"/>
      <c r="C67" s="352"/>
      <c r="D67" s="352"/>
      <c r="E67" s="352"/>
      <c r="F67" s="352"/>
      <c r="G67" s="373">
        <f t="shared" si="4"/>
        <v>0</v>
      </c>
      <c r="H67" s="103"/>
      <c r="I67" s="351"/>
      <c r="J67" s="352"/>
      <c r="K67" s="352">
        <v>3100</v>
      </c>
      <c r="L67" s="352"/>
      <c r="M67" s="352"/>
      <c r="N67" s="71">
        <f t="shared" si="3"/>
        <v>3100</v>
      </c>
    </row>
    <row r="68" spans="1:14" ht="12.75">
      <c r="A68" s="95" t="s">
        <v>374</v>
      </c>
      <c r="B68" s="351"/>
      <c r="C68" s="352"/>
      <c r="D68" s="352"/>
      <c r="E68" s="352"/>
      <c r="F68" s="352"/>
      <c r="G68" s="373">
        <f t="shared" si="4"/>
        <v>0</v>
      </c>
      <c r="H68" s="103"/>
      <c r="I68" s="351"/>
      <c r="J68" s="352"/>
      <c r="K68" s="352">
        <v>3500</v>
      </c>
      <c r="L68" s="352"/>
      <c r="M68" s="352"/>
      <c r="N68" s="71">
        <f t="shared" si="3"/>
        <v>3500</v>
      </c>
    </row>
    <row r="69" spans="1:14" ht="12.75">
      <c r="A69" s="95" t="s">
        <v>375</v>
      </c>
      <c r="B69" s="351"/>
      <c r="C69" s="352"/>
      <c r="D69" s="352">
        <v>1200</v>
      </c>
      <c r="E69" s="352"/>
      <c r="F69" s="352"/>
      <c r="G69" s="373">
        <f t="shared" si="4"/>
        <v>1200</v>
      </c>
      <c r="H69" s="103"/>
      <c r="I69" s="351"/>
      <c r="J69" s="352"/>
      <c r="K69" s="352">
        <v>3000</v>
      </c>
      <c r="L69" s="352"/>
      <c r="M69" s="352"/>
      <c r="N69" s="71">
        <f t="shared" si="3"/>
        <v>3000</v>
      </c>
    </row>
    <row r="70" spans="1:14" ht="12.75">
      <c r="A70" s="95" t="s">
        <v>376</v>
      </c>
      <c r="B70" s="351"/>
      <c r="C70" s="352"/>
      <c r="D70" s="352"/>
      <c r="E70" s="352"/>
      <c r="F70" s="352"/>
      <c r="G70" s="373">
        <f t="shared" si="4"/>
        <v>0</v>
      </c>
      <c r="H70" s="103"/>
      <c r="I70" s="351"/>
      <c r="J70" s="352"/>
      <c r="K70" s="490">
        <v>6432</v>
      </c>
      <c r="L70" s="352"/>
      <c r="M70" s="352"/>
      <c r="N70" s="71">
        <f t="shared" si="3"/>
        <v>6432</v>
      </c>
    </row>
    <row r="71" spans="1:14" ht="12.75">
      <c r="A71" s="354" t="s">
        <v>377</v>
      </c>
      <c r="B71" s="351"/>
      <c r="C71" s="352"/>
      <c r="D71" s="352">
        <v>33329</v>
      </c>
      <c r="E71" s="352"/>
      <c r="F71" s="352"/>
      <c r="G71" s="373">
        <f t="shared" si="4"/>
        <v>33329</v>
      </c>
      <c r="H71" s="103"/>
      <c r="I71" s="351"/>
      <c r="J71" s="352"/>
      <c r="K71" s="352"/>
      <c r="L71" s="352"/>
      <c r="M71" s="352"/>
      <c r="N71" s="71">
        <f t="shared" si="3"/>
        <v>0</v>
      </c>
    </row>
    <row r="72" spans="1:14" ht="12.75">
      <c r="A72" s="353" t="s">
        <v>378</v>
      </c>
      <c r="B72" s="351"/>
      <c r="C72" s="352"/>
      <c r="D72" s="352"/>
      <c r="E72" s="352"/>
      <c r="F72" s="352"/>
      <c r="G72" s="373">
        <f t="shared" si="4"/>
        <v>0</v>
      </c>
      <c r="H72" s="103"/>
      <c r="I72" s="351">
        <v>339</v>
      </c>
      <c r="J72" s="352"/>
      <c r="K72" s="352"/>
      <c r="L72" s="352"/>
      <c r="M72" s="352"/>
      <c r="N72" s="71">
        <f t="shared" si="3"/>
        <v>339</v>
      </c>
    </row>
    <row r="73" spans="1:14" ht="12.75">
      <c r="A73" s="95" t="s">
        <v>380</v>
      </c>
      <c r="B73" s="351"/>
      <c r="C73" s="352"/>
      <c r="D73" s="352"/>
      <c r="E73" s="352"/>
      <c r="F73" s="352"/>
      <c r="G73" s="373">
        <f t="shared" si="4"/>
        <v>0</v>
      </c>
      <c r="H73" s="103"/>
      <c r="I73" s="351"/>
      <c r="J73" s="352"/>
      <c r="K73" s="352">
        <v>15950</v>
      </c>
      <c r="L73" s="352"/>
      <c r="M73" s="352"/>
      <c r="N73" s="71">
        <f t="shared" si="3"/>
        <v>15950</v>
      </c>
    </row>
    <row r="74" spans="1:14" ht="12.75">
      <c r="A74" s="95" t="s">
        <v>381</v>
      </c>
      <c r="B74" s="351">
        <v>306</v>
      </c>
      <c r="C74" s="352"/>
      <c r="D74" s="352"/>
      <c r="E74" s="352"/>
      <c r="F74" s="352"/>
      <c r="G74" s="363">
        <f t="shared" si="4"/>
        <v>306</v>
      </c>
      <c r="H74" s="103"/>
      <c r="I74" s="351">
        <v>3046</v>
      </c>
      <c r="J74" s="352"/>
      <c r="K74" s="352"/>
      <c r="L74" s="352"/>
      <c r="M74" s="352"/>
      <c r="N74" s="71">
        <f t="shared" si="3"/>
        <v>3046</v>
      </c>
    </row>
    <row r="75" spans="1:14" ht="13.5" thickBot="1">
      <c r="A75" s="95" t="s">
        <v>379</v>
      </c>
      <c r="B75" s="351"/>
      <c r="C75" s="352"/>
      <c r="D75" s="352">
        <v>2827</v>
      </c>
      <c r="E75" s="352"/>
      <c r="F75" s="352"/>
      <c r="G75" s="374">
        <f t="shared" si="4"/>
        <v>2827</v>
      </c>
      <c r="H75" s="103"/>
      <c r="I75" s="351">
        <v>2827</v>
      </c>
      <c r="J75" s="352"/>
      <c r="K75" s="352"/>
      <c r="L75" s="352"/>
      <c r="M75" s="352"/>
      <c r="N75" s="371">
        <f t="shared" si="3"/>
        <v>2827</v>
      </c>
    </row>
    <row r="76" spans="1:14" ht="12.75">
      <c r="A76" s="97" t="s">
        <v>9</v>
      </c>
      <c r="B76" s="372">
        <f>SUM(B9:B12,B20:B30,B34,B38:B45,B49:B75)</f>
        <v>811062</v>
      </c>
      <c r="C76" s="372">
        <f>SUM(C9:C12,C20:C30,C34,C38:C45,C49:C75)</f>
        <v>34700</v>
      </c>
      <c r="D76" s="372">
        <f>SUM(D9:D12,D19:D30,D34,D38:D45,D49:D75)</f>
        <v>1571684</v>
      </c>
      <c r="E76" s="372">
        <f>SUM(E9:E12,E20:E30,E34,E38:E45,E49:E75)</f>
        <v>987296</v>
      </c>
      <c r="F76" s="372">
        <f>SUM(F9:F12,F20:F29,F30,F34,F38:F45,F49:F75)</f>
        <v>146233</v>
      </c>
      <c r="G76" s="372">
        <f>SUM(G9:G12,G19:G30,G38:G45,G49:G56,G57:G75)</f>
        <v>3550975</v>
      </c>
      <c r="H76" s="372">
        <f>SUM(H9:H12,H20:H30,H38:H45,H49:H56,H57:H75)</f>
        <v>0</v>
      </c>
      <c r="I76" s="372">
        <f aca="true" t="shared" si="5" ref="I76:N76">SUM(I9:I12,I19:I30,I34,I38:I45,I49:I75)</f>
        <v>578429</v>
      </c>
      <c r="J76" s="372">
        <f t="shared" si="5"/>
        <v>267917</v>
      </c>
      <c r="K76" s="372">
        <f t="shared" si="5"/>
        <v>1551282</v>
      </c>
      <c r="L76" s="372">
        <f t="shared" si="5"/>
        <v>1132321</v>
      </c>
      <c r="M76" s="372">
        <f t="shared" si="5"/>
        <v>21026</v>
      </c>
      <c r="N76" s="372">
        <f t="shared" si="5"/>
        <v>3550975</v>
      </c>
    </row>
    <row r="77" spans="1:14" ht="12.75">
      <c r="A77" s="96" t="s">
        <v>126</v>
      </c>
      <c r="B77" s="73"/>
      <c r="C77" s="69"/>
      <c r="D77" s="69"/>
      <c r="E77" s="69"/>
      <c r="F77" s="69"/>
      <c r="G77" s="71"/>
      <c r="H77" s="104"/>
      <c r="I77" s="72"/>
      <c r="J77" s="79"/>
      <c r="K77" s="489">
        <v>1171396</v>
      </c>
      <c r="L77" s="69"/>
      <c r="M77" s="69"/>
      <c r="N77" s="70">
        <f>SUM(I77:M77)</f>
        <v>1171396</v>
      </c>
    </row>
    <row r="78" spans="1:14" ht="13.5" thickBot="1">
      <c r="A78" s="91" t="s">
        <v>127</v>
      </c>
      <c r="B78" s="80">
        <f aca="true" t="shared" si="6" ref="B78:N78">B76-B77</f>
        <v>811062</v>
      </c>
      <c r="C78" s="80">
        <f t="shared" si="6"/>
        <v>34700</v>
      </c>
      <c r="D78" s="80">
        <f t="shared" si="6"/>
        <v>1571684</v>
      </c>
      <c r="E78" s="80">
        <f t="shared" si="6"/>
        <v>987296</v>
      </c>
      <c r="F78" s="80">
        <f t="shared" si="6"/>
        <v>146233</v>
      </c>
      <c r="G78" s="80">
        <f t="shared" si="6"/>
        <v>3550975</v>
      </c>
      <c r="H78" s="80">
        <f t="shared" si="6"/>
        <v>0</v>
      </c>
      <c r="I78" s="80">
        <f t="shared" si="6"/>
        <v>578429</v>
      </c>
      <c r="J78" s="80">
        <f t="shared" si="6"/>
        <v>267917</v>
      </c>
      <c r="K78" s="80">
        <f t="shared" si="6"/>
        <v>379886</v>
      </c>
      <c r="L78" s="80">
        <f t="shared" si="6"/>
        <v>1132321</v>
      </c>
      <c r="M78" s="80">
        <f t="shared" si="6"/>
        <v>21026</v>
      </c>
      <c r="N78" s="80">
        <f t="shared" si="6"/>
        <v>2379579</v>
      </c>
    </row>
    <row r="79" spans="1:14" ht="12.75">
      <c r="A79" s="309"/>
      <c r="B79" s="310"/>
      <c r="C79" s="310"/>
      <c r="D79" s="310"/>
      <c r="E79" s="310"/>
      <c r="F79" s="310"/>
      <c r="G79" s="115"/>
      <c r="H79" s="115"/>
      <c r="I79" s="418"/>
      <c r="J79" s="310"/>
      <c r="K79" s="419"/>
      <c r="L79" s="418"/>
      <c r="M79" s="418"/>
      <c r="N79" s="311"/>
    </row>
    <row r="80" spans="1:14" ht="12.75">
      <c r="A80" s="309"/>
      <c r="B80" s="310"/>
      <c r="C80" s="310"/>
      <c r="D80" s="310"/>
      <c r="E80" s="310"/>
      <c r="F80" s="310"/>
      <c r="G80" s="115"/>
      <c r="H80" s="115"/>
      <c r="I80" s="310"/>
      <c r="J80" s="310"/>
      <c r="K80" s="419"/>
      <c r="L80" s="418"/>
      <c r="M80" s="418"/>
      <c r="N80" s="311"/>
    </row>
    <row r="81" spans="1:14" ht="12.75">
      <c r="A81" s="309"/>
      <c r="B81" s="310"/>
      <c r="C81" s="310"/>
      <c r="D81" s="310"/>
      <c r="E81" s="310"/>
      <c r="F81" s="310"/>
      <c r="G81" s="115"/>
      <c r="H81" s="115"/>
      <c r="I81" s="413"/>
      <c r="J81" s="310"/>
      <c r="K81" s="311"/>
      <c r="L81" s="310"/>
      <c r="M81" s="310"/>
      <c r="N81" s="311"/>
    </row>
    <row r="82" spans="1:14" ht="12.75">
      <c r="A82" s="309"/>
      <c r="B82" s="310"/>
      <c r="C82" s="310"/>
      <c r="D82" s="310"/>
      <c r="E82" s="310"/>
      <c r="F82" s="310"/>
      <c r="G82" s="115"/>
      <c r="H82" s="115"/>
      <c r="I82" s="310"/>
      <c r="J82" s="310"/>
      <c r="K82" s="311"/>
      <c r="L82" s="310"/>
      <c r="M82" s="310"/>
      <c r="N82" s="311"/>
    </row>
    <row r="83" spans="1:14" ht="12.75">
      <c r="A83" s="309"/>
      <c r="B83" s="310"/>
      <c r="C83" s="310"/>
      <c r="D83" s="310"/>
      <c r="E83" s="310"/>
      <c r="F83" s="310"/>
      <c r="G83" s="115"/>
      <c r="H83" s="115"/>
      <c r="I83" s="310"/>
      <c r="J83" s="310"/>
      <c r="K83" s="311"/>
      <c r="L83" s="310"/>
      <c r="M83" s="310"/>
      <c r="N83" s="311"/>
    </row>
    <row r="84" spans="1:14" ht="12.75">
      <c r="A84" s="309"/>
      <c r="B84" s="310"/>
      <c r="C84" s="310"/>
      <c r="D84" s="310"/>
      <c r="E84" s="310"/>
      <c r="F84" s="310"/>
      <c r="G84" s="115"/>
      <c r="H84" s="115"/>
      <c r="I84" s="310"/>
      <c r="J84" s="310"/>
      <c r="K84" s="311"/>
      <c r="L84" s="310"/>
      <c r="M84" s="310"/>
      <c r="N84" s="311"/>
    </row>
    <row r="85" spans="1:14" ht="12.75">
      <c r="A85" s="309"/>
      <c r="B85" s="310"/>
      <c r="C85" s="310"/>
      <c r="D85" s="310"/>
      <c r="E85" s="310"/>
      <c r="F85" s="310"/>
      <c r="G85" s="115"/>
      <c r="H85" s="115"/>
      <c r="I85" s="310"/>
      <c r="J85" s="310"/>
      <c r="K85" s="311"/>
      <c r="L85" s="310"/>
      <c r="M85" s="310"/>
      <c r="N85" s="311"/>
    </row>
  </sheetData>
  <sheetProtection/>
  <mergeCells count="6">
    <mergeCell ref="B42:G42"/>
    <mergeCell ref="I42:N42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9"/>
  <dimension ref="A1:F37"/>
  <sheetViews>
    <sheetView workbookViewId="0" topLeftCell="A1">
      <selection activeCell="E24" sqref="E24"/>
    </sheetView>
  </sheetViews>
  <sheetFormatPr defaultColWidth="9.140625" defaultRowHeight="12.75"/>
  <cols>
    <col min="1" max="1" width="63.140625" style="9" customWidth="1"/>
    <col min="2" max="2" width="12.8515625" style="9" customWidth="1"/>
    <col min="3" max="3" width="13.140625" style="420" customWidth="1"/>
    <col min="4" max="4" width="13.00390625" style="420" customWidth="1"/>
    <col min="5" max="5" width="11.8515625" style="420" customWidth="1"/>
    <col min="6" max="6" width="12.57421875" style="0" customWidth="1"/>
  </cols>
  <sheetData>
    <row r="1" spans="1:5" ht="15" customHeight="1">
      <c r="A1" s="10"/>
      <c r="B1" s="10"/>
      <c r="C1" s="14"/>
      <c r="D1"/>
      <c r="E1" s="47" t="s">
        <v>454</v>
      </c>
    </row>
    <row r="2" spans="1:6" ht="15" customHeight="1">
      <c r="A2" s="10"/>
      <c r="B2" s="10"/>
      <c r="C2" s="14"/>
      <c r="D2" s="552" t="s">
        <v>492</v>
      </c>
      <c r="E2" s="552"/>
      <c r="F2" s="552"/>
    </row>
    <row r="3" spans="1:6" ht="19.5">
      <c r="A3" s="5" t="s">
        <v>423</v>
      </c>
      <c r="B3" s="5"/>
      <c r="C3" s="15"/>
      <c r="D3" s="15"/>
      <c r="E3" s="15"/>
      <c r="F3" s="17"/>
    </row>
    <row r="4" spans="1:6" ht="19.5">
      <c r="A4" s="5" t="s">
        <v>40</v>
      </c>
      <c r="B4" s="5"/>
      <c r="C4" s="15"/>
      <c r="D4" s="15" t="s">
        <v>493</v>
      </c>
      <c r="E4" s="15"/>
      <c r="F4" s="17"/>
    </row>
    <row r="5" spans="1:6" ht="14.25" customHeight="1" thickBot="1">
      <c r="A5" s="132"/>
      <c r="B5" s="132"/>
      <c r="C5" s="62"/>
      <c r="D5" s="62"/>
      <c r="E5" s="6"/>
      <c r="F5" s="133" t="s">
        <v>0</v>
      </c>
    </row>
    <row r="6" spans="1:6" s="130" customFormat="1" ht="12.75" customHeight="1">
      <c r="A6" s="553" t="s">
        <v>34</v>
      </c>
      <c r="B6" s="500" t="s">
        <v>132</v>
      </c>
      <c r="C6" s="502" t="s">
        <v>55</v>
      </c>
      <c r="D6" s="502" t="s">
        <v>41</v>
      </c>
      <c r="E6" s="502" t="s">
        <v>133</v>
      </c>
      <c r="F6" s="555" t="s">
        <v>42</v>
      </c>
    </row>
    <row r="7" spans="1:6" s="130" customFormat="1" ht="12.75" customHeight="1" thickBot="1">
      <c r="A7" s="499"/>
      <c r="B7" s="501"/>
      <c r="C7" s="554"/>
      <c r="D7" s="554"/>
      <c r="E7" s="554"/>
      <c r="F7" s="556"/>
    </row>
    <row r="8" spans="1:6" s="110" customFormat="1" ht="15" customHeight="1">
      <c r="A8" s="134" t="s">
        <v>339</v>
      </c>
      <c r="B8" s="135"/>
      <c r="C8" s="136"/>
      <c r="D8" s="136"/>
      <c r="E8" s="136">
        <v>25108</v>
      </c>
      <c r="F8" s="137">
        <f>SUM(C8:E8)</f>
        <v>25108</v>
      </c>
    </row>
    <row r="9" spans="1:6" ht="15" customHeight="1">
      <c r="A9" s="109" t="s">
        <v>340</v>
      </c>
      <c r="B9" s="123"/>
      <c r="C9" s="138"/>
      <c r="D9" s="138"/>
      <c r="E9" s="138">
        <v>78466</v>
      </c>
      <c r="F9" s="139">
        <f>SUM(C9:E9)</f>
        <v>78466</v>
      </c>
    </row>
    <row r="10" spans="1:6" ht="15" customHeight="1">
      <c r="A10" s="368" t="s">
        <v>389</v>
      </c>
      <c r="B10" s="123"/>
      <c r="C10" s="138"/>
      <c r="D10" s="138"/>
      <c r="E10" s="138"/>
      <c r="F10" s="139"/>
    </row>
    <row r="11" spans="1:6" ht="15" customHeight="1">
      <c r="A11" s="378" t="s">
        <v>403</v>
      </c>
      <c r="B11" s="123"/>
      <c r="C11" s="138"/>
      <c r="D11" s="138"/>
      <c r="E11" s="138"/>
      <c r="F11" s="139">
        <f aca="true" t="shared" si="0" ref="F11:F35">SUM(C11:E11)</f>
        <v>0</v>
      </c>
    </row>
    <row r="12" spans="1:6" ht="15" customHeight="1">
      <c r="A12" s="109" t="s">
        <v>390</v>
      </c>
      <c r="B12" s="123"/>
      <c r="C12" s="138"/>
      <c r="D12" s="138"/>
      <c r="E12" s="138">
        <v>4550</v>
      </c>
      <c r="F12" s="139">
        <f t="shared" si="0"/>
        <v>4550</v>
      </c>
    </row>
    <row r="13" spans="1:6" ht="15" customHeight="1">
      <c r="A13" s="109" t="s">
        <v>343</v>
      </c>
      <c r="B13" s="123"/>
      <c r="C13" s="138">
        <v>573</v>
      </c>
      <c r="D13" s="138">
        <v>144</v>
      </c>
      <c r="E13" s="138">
        <v>3385</v>
      </c>
      <c r="F13" s="139">
        <f t="shared" si="0"/>
        <v>4102</v>
      </c>
    </row>
    <row r="14" spans="1:6" ht="15" customHeight="1">
      <c r="A14" s="109" t="s">
        <v>344</v>
      </c>
      <c r="B14" s="123"/>
      <c r="C14" s="138"/>
      <c r="D14" s="138"/>
      <c r="E14" s="138">
        <v>750</v>
      </c>
      <c r="F14" s="139">
        <f t="shared" si="0"/>
        <v>750</v>
      </c>
    </row>
    <row r="15" spans="1:6" ht="15" customHeight="1">
      <c r="A15" s="109" t="s">
        <v>345</v>
      </c>
      <c r="B15" s="123"/>
      <c r="C15" s="138"/>
      <c r="D15" s="138"/>
      <c r="E15" s="138">
        <v>18093</v>
      </c>
      <c r="F15" s="139">
        <f t="shared" si="0"/>
        <v>18093</v>
      </c>
    </row>
    <row r="16" spans="1:6" ht="15" customHeight="1">
      <c r="A16" s="109" t="s">
        <v>346</v>
      </c>
      <c r="B16" s="123"/>
      <c r="C16" s="138">
        <v>6239</v>
      </c>
      <c r="D16" s="138">
        <v>872</v>
      </c>
      <c r="E16" s="138"/>
      <c r="F16" s="139">
        <f t="shared" si="0"/>
        <v>7111</v>
      </c>
    </row>
    <row r="17" spans="1:6" ht="15" customHeight="1">
      <c r="A17" s="109" t="s">
        <v>347</v>
      </c>
      <c r="B17" s="123">
        <v>14</v>
      </c>
      <c r="C17" s="138">
        <v>33987</v>
      </c>
      <c r="D17" s="138">
        <v>8543</v>
      </c>
      <c r="E17" s="138">
        <v>552</v>
      </c>
      <c r="F17" s="139">
        <f t="shared" si="0"/>
        <v>43082</v>
      </c>
    </row>
    <row r="18" spans="1:6" ht="15" customHeight="1">
      <c r="A18" s="109" t="s">
        <v>391</v>
      </c>
      <c r="B18" s="123">
        <v>52</v>
      </c>
      <c r="C18" s="138">
        <v>126817</v>
      </c>
      <c r="D18" s="138">
        <v>31392</v>
      </c>
      <c r="E18" s="426">
        <v>111663</v>
      </c>
      <c r="F18" s="139">
        <f t="shared" si="0"/>
        <v>269872</v>
      </c>
    </row>
    <row r="19" spans="1:6" ht="15" customHeight="1">
      <c r="A19" s="109" t="s">
        <v>392</v>
      </c>
      <c r="B19" s="123"/>
      <c r="C19" s="138"/>
      <c r="D19" s="138"/>
      <c r="E19" s="426">
        <v>210</v>
      </c>
      <c r="F19" s="139">
        <f t="shared" si="0"/>
        <v>210</v>
      </c>
    </row>
    <row r="20" spans="1:6" ht="15" customHeight="1">
      <c r="A20" s="109" t="s">
        <v>393</v>
      </c>
      <c r="B20" s="123"/>
      <c r="C20" s="138"/>
      <c r="D20" s="138"/>
      <c r="E20" s="138">
        <v>3750</v>
      </c>
      <c r="F20" s="139">
        <f t="shared" si="0"/>
        <v>3750</v>
      </c>
    </row>
    <row r="21" spans="1:6" ht="15" customHeight="1">
      <c r="A21" s="127" t="s">
        <v>394</v>
      </c>
      <c r="B21" s="124">
        <v>1</v>
      </c>
      <c r="C21" s="138">
        <v>1128</v>
      </c>
      <c r="D21" s="138">
        <v>305</v>
      </c>
      <c r="E21" s="138">
        <v>8585</v>
      </c>
      <c r="F21" s="139">
        <f t="shared" si="0"/>
        <v>10018</v>
      </c>
    </row>
    <row r="22" spans="1:6" ht="15" customHeight="1">
      <c r="A22" s="109" t="s">
        <v>32</v>
      </c>
      <c r="B22" s="123"/>
      <c r="C22" s="138"/>
      <c r="D22" s="138"/>
      <c r="E22" s="138">
        <v>27500</v>
      </c>
      <c r="F22" s="139">
        <f t="shared" si="0"/>
        <v>27500</v>
      </c>
    </row>
    <row r="23" spans="1:6" ht="15" customHeight="1">
      <c r="A23" s="109" t="s">
        <v>355</v>
      </c>
      <c r="B23" s="123"/>
      <c r="C23" s="138"/>
      <c r="D23" s="138"/>
      <c r="E23" s="511">
        <v>18543</v>
      </c>
      <c r="F23" s="139">
        <f t="shared" si="0"/>
        <v>18543</v>
      </c>
    </row>
    <row r="24" spans="1:6" ht="15" customHeight="1">
      <c r="A24" s="109" t="s">
        <v>395</v>
      </c>
      <c r="B24" s="123"/>
      <c r="C24" s="138">
        <v>487</v>
      </c>
      <c r="D24" s="138">
        <v>131</v>
      </c>
      <c r="E24" s="138">
        <v>2708</v>
      </c>
      <c r="F24" s="139">
        <f t="shared" si="0"/>
        <v>3326</v>
      </c>
    </row>
    <row r="25" spans="1:6" ht="15" customHeight="1">
      <c r="A25" s="109" t="s">
        <v>358</v>
      </c>
      <c r="B25" s="123"/>
      <c r="C25" s="138"/>
      <c r="D25" s="138"/>
      <c r="E25" s="138">
        <v>51625</v>
      </c>
      <c r="F25" s="139">
        <f t="shared" si="0"/>
        <v>51625</v>
      </c>
    </row>
    <row r="26" spans="1:6" ht="15" customHeight="1">
      <c r="A26" s="109" t="s">
        <v>359</v>
      </c>
      <c r="B26" s="123"/>
      <c r="C26" s="138"/>
      <c r="D26" s="138"/>
      <c r="E26" s="138"/>
      <c r="F26" s="139">
        <f t="shared" si="0"/>
        <v>0</v>
      </c>
    </row>
    <row r="27" spans="1:6" ht="15" customHeight="1">
      <c r="A27" s="109" t="s">
        <v>360</v>
      </c>
      <c r="B27" s="123"/>
      <c r="C27" s="138"/>
      <c r="D27" s="138"/>
      <c r="E27" s="138"/>
      <c r="F27" s="139">
        <f t="shared" si="0"/>
        <v>0</v>
      </c>
    </row>
    <row r="28" spans="1:6" ht="15" customHeight="1">
      <c r="A28" s="109" t="s">
        <v>361</v>
      </c>
      <c r="B28" s="123"/>
      <c r="C28" s="138"/>
      <c r="D28" s="138"/>
      <c r="E28" s="138">
        <v>3072</v>
      </c>
      <c r="F28" s="139">
        <f t="shared" si="0"/>
        <v>3072</v>
      </c>
    </row>
    <row r="29" spans="1:6" ht="15" customHeight="1">
      <c r="A29" s="109" t="s">
        <v>367</v>
      </c>
      <c r="B29" s="123"/>
      <c r="C29" s="138"/>
      <c r="D29" s="138">
        <v>2516</v>
      </c>
      <c r="E29" s="138"/>
      <c r="F29" s="139">
        <f t="shared" si="0"/>
        <v>2516</v>
      </c>
    </row>
    <row r="30" spans="1:6" ht="15" customHeight="1">
      <c r="A30" s="109" t="s">
        <v>368</v>
      </c>
      <c r="B30" s="123"/>
      <c r="C30" s="138"/>
      <c r="D30" s="138">
        <v>523</v>
      </c>
      <c r="E30" s="138"/>
      <c r="F30" s="139">
        <f t="shared" si="0"/>
        <v>523</v>
      </c>
    </row>
    <row r="31" spans="1:6" ht="15" customHeight="1">
      <c r="A31" s="109" t="s">
        <v>378</v>
      </c>
      <c r="B31" s="125"/>
      <c r="C31" s="140">
        <v>284</v>
      </c>
      <c r="D31" s="140">
        <v>55</v>
      </c>
      <c r="E31" s="140"/>
      <c r="F31" s="139">
        <f t="shared" si="0"/>
        <v>339</v>
      </c>
    </row>
    <row r="32" spans="1:6" s="56" customFormat="1" ht="15" customHeight="1">
      <c r="A32" s="127" t="s">
        <v>379</v>
      </c>
      <c r="B32" s="126"/>
      <c r="C32" s="141">
        <v>2226</v>
      </c>
      <c r="D32" s="141">
        <v>601</v>
      </c>
      <c r="E32" s="141"/>
      <c r="F32" s="142">
        <f t="shared" si="0"/>
        <v>2827</v>
      </c>
    </row>
    <row r="33" spans="1:6" s="56" customFormat="1" ht="15" customHeight="1">
      <c r="A33" s="127" t="s">
        <v>396</v>
      </c>
      <c r="B33" s="126"/>
      <c r="C33" s="141">
        <v>858</v>
      </c>
      <c r="D33" s="141">
        <v>231</v>
      </c>
      <c r="E33" s="141">
        <v>1957</v>
      </c>
      <c r="F33" s="142">
        <f t="shared" si="0"/>
        <v>3046</v>
      </c>
    </row>
    <row r="34" spans="1:6" ht="15" customHeight="1">
      <c r="A34" s="109"/>
      <c r="B34" s="123"/>
      <c r="C34" s="138"/>
      <c r="D34" s="138"/>
      <c r="E34" s="138"/>
      <c r="F34" s="139">
        <f t="shared" si="0"/>
        <v>0</v>
      </c>
    </row>
    <row r="35" spans="1:6" ht="15" customHeight="1" thickBot="1">
      <c r="A35" s="128"/>
      <c r="B35" s="129"/>
      <c r="C35" s="143"/>
      <c r="D35" s="143"/>
      <c r="E35" s="143"/>
      <c r="F35" s="144">
        <f t="shared" si="0"/>
        <v>0</v>
      </c>
    </row>
    <row r="36" spans="1:6" s="118" customFormat="1" ht="17.25" customHeight="1" thickBot="1">
      <c r="A36" s="116" t="s">
        <v>9</v>
      </c>
      <c r="B36" s="131">
        <f>SUM(B8:B35)</f>
        <v>67</v>
      </c>
      <c r="C36" s="145">
        <f>SUM(C8:C35)</f>
        <v>172599</v>
      </c>
      <c r="D36" s="145">
        <f>SUM(D8:D35)</f>
        <v>45313</v>
      </c>
      <c r="E36" s="145">
        <f>SUM(E8:E35)</f>
        <v>360517</v>
      </c>
      <c r="F36" s="145">
        <f>SUM(F8:F35)</f>
        <v>578429</v>
      </c>
    </row>
    <row r="37" spans="1:5" ht="15.75">
      <c r="A37" s="10"/>
      <c r="B37" s="10"/>
      <c r="C37" s="14"/>
      <c r="D37" s="14"/>
      <c r="E37" s="14"/>
    </row>
  </sheetData>
  <sheetProtection/>
  <mergeCells count="7">
    <mergeCell ref="D2:F2"/>
    <mergeCell ref="A6:A7"/>
    <mergeCell ref="B6:B7"/>
    <mergeCell ref="C6:C7"/>
    <mergeCell ref="D6:D7"/>
    <mergeCell ref="E6:E7"/>
    <mergeCell ref="F6:F7"/>
  </mergeCells>
  <printOptions horizontalCentered="1"/>
  <pageMargins left="0.65" right="0.71" top="0.16" bottom="0.2" header="0.2" footer="0.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4"/>
  <dimension ref="A1:E93"/>
  <sheetViews>
    <sheetView workbookViewId="0" topLeftCell="A1">
      <selection activeCell="C98" sqref="C98"/>
    </sheetView>
  </sheetViews>
  <sheetFormatPr defaultColWidth="9.140625" defaultRowHeight="12.75"/>
  <cols>
    <col min="1" max="1" width="4.421875" style="277" customWidth="1"/>
    <col min="2" max="2" width="5.8515625" style="277" customWidth="1"/>
    <col min="3" max="3" width="54.8515625" style="277" customWidth="1"/>
    <col min="4" max="4" width="14.140625" style="277" customWidth="1"/>
    <col min="5" max="5" width="14.57421875" style="277" customWidth="1"/>
    <col min="6" max="16384" width="10.28125" style="277" customWidth="1"/>
  </cols>
  <sheetData>
    <row r="1" spans="3:5" s="271" customFormat="1" ht="27.75" customHeight="1">
      <c r="C1" s="557" t="s">
        <v>494</v>
      </c>
      <c r="D1" s="558"/>
      <c r="E1" s="558"/>
    </row>
    <row r="2" spans="1:5" s="273" customFormat="1" ht="46.5" customHeight="1">
      <c r="A2" s="562" t="s">
        <v>208</v>
      </c>
      <c r="B2" s="563"/>
      <c r="C2" s="563"/>
      <c r="D2" s="563"/>
      <c r="E2" s="563"/>
    </row>
    <row r="3" s="271" customFormat="1" ht="36" customHeight="1" thickBot="1">
      <c r="E3" s="272" t="s">
        <v>209</v>
      </c>
    </row>
    <row r="4" spans="1:5" s="274" customFormat="1" ht="12.75" customHeight="1">
      <c r="A4" s="565" t="s">
        <v>210</v>
      </c>
      <c r="B4" s="567" t="s">
        <v>211</v>
      </c>
      <c r="C4" s="567"/>
      <c r="D4" s="569" t="s">
        <v>424</v>
      </c>
      <c r="E4" s="570"/>
    </row>
    <row r="5" spans="1:5" s="274" customFormat="1" ht="12.75">
      <c r="A5" s="566"/>
      <c r="B5" s="568"/>
      <c r="C5" s="568"/>
      <c r="D5" s="571"/>
      <c r="E5" s="572"/>
    </row>
    <row r="6" spans="1:5" ht="15" customHeight="1">
      <c r="A6" s="275" t="s">
        <v>212</v>
      </c>
      <c r="B6" s="276" t="s">
        <v>213</v>
      </c>
      <c r="C6" s="276"/>
      <c r="D6" s="320"/>
      <c r="E6" s="325">
        <f>SUM(E7:E14)</f>
        <v>2777</v>
      </c>
    </row>
    <row r="7" spans="1:5" ht="15" customHeight="1">
      <c r="A7" s="278" t="s">
        <v>214</v>
      </c>
      <c r="B7" s="279"/>
      <c r="C7" s="280" t="s">
        <v>215</v>
      </c>
      <c r="D7" s="279"/>
      <c r="E7" s="325"/>
    </row>
    <row r="8" spans="1:5" ht="15" customHeight="1">
      <c r="A8" s="278" t="s">
        <v>216</v>
      </c>
      <c r="B8" s="279"/>
      <c r="C8" s="280" t="s">
        <v>217</v>
      </c>
      <c r="D8" s="279"/>
      <c r="E8" s="326"/>
    </row>
    <row r="9" spans="1:5" ht="15" customHeight="1">
      <c r="A9" s="278" t="s">
        <v>218</v>
      </c>
      <c r="B9" s="279"/>
      <c r="C9" s="280" t="s">
        <v>219</v>
      </c>
      <c r="D9" s="279"/>
      <c r="E9" s="327"/>
    </row>
    <row r="10" spans="1:5" ht="15" customHeight="1">
      <c r="A10" s="281" t="s">
        <v>220</v>
      </c>
      <c r="B10" s="282"/>
      <c r="C10" s="283" t="s">
        <v>221</v>
      </c>
      <c r="D10" s="282"/>
      <c r="E10" s="328"/>
    </row>
    <row r="11" spans="1:5" ht="15" customHeight="1">
      <c r="A11" s="284" t="s">
        <v>222</v>
      </c>
      <c r="B11" s="282"/>
      <c r="C11" s="283" t="s">
        <v>223</v>
      </c>
      <c r="D11" s="282"/>
      <c r="E11" s="329">
        <v>2777</v>
      </c>
    </row>
    <row r="12" spans="1:5" ht="15" customHeight="1">
      <c r="A12" s="285"/>
      <c r="B12" s="286"/>
      <c r="C12" s="287" t="s">
        <v>224</v>
      </c>
      <c r="D12" s="286"/>
      <c r="E12" s="330"/>
    </row>
    <row r="13" spans="1:5" ht="15" customHeight="1">
      <c r="A13" s="284" t="s">
        <v>225</v>
      </c>
      <c r="B13" s="282"/>
      <c r="C13" s="283" t="s">
        <v>226</v>
      </c>
      <c r="D13" s="282"/>
      <c r="E13" s="329"/>
    </row>
    <row r="14" spans="1:5" ht="15" customHeight="1">
      <c r="A14" s="278" t="s">
        <v>227</v>
      </c>
      <c r="B14" s="279"/>
      <c r="C14" s="280" t="s">
        <v>228</v>
      </c>
      <c r="D14" s="279"/>
      <c r="E14" s="325"/>
    </row>
    <row r="15" spans="1:5" ht="15" customHeight="1">
      <c r="A15" s="288" t="s">
        <v>229</v>
      </c>
      <c r="B15" s="289" t="s">
        <v>230</v>
      </c>
      <c r="C15" s="290"/>
      <c r="D15" s="289"/>
      <c r="E15" s="329"/>
    </row>
    <row r="16" spans="1:5" ht="15" customHeight="1">
      <c r="A16" s="288"/>
      <c r="B16" s="289" t="s">
        <v>231</v>
      </c>
      <c r="C16" s="290"/>
      <c r="D16" s="289"/>
      <c r="E16" s="329"/>
    </row>
    <row r="17" spans="1:5" ht="15" customHeight="1">
      <c r="A17" s="275" t="s">
        <v>232</v>
      </c>
      <c r="B17" s="276" t="s">
        <v>233</v>
      </c>
      <c r="C17" s="276"/>
      <c r="D17" s="320"/>
      <c r="E17" s="325"/>
    </row>
    <row r="18" spans="1:5" ht="15" customHeight="1">
      <c r="A18" s="275" t="s">
        <v>234</v>
      </c>
      <c r="B18" s="276" t="s">
        <v>235</v>
      </c>
      <c r="C18" s="276"/>
      <c r="D18" s="320"/>
      <c r="E18" s="449">
        <v>452237</v>
      </c>
    </row>
    <row r="19" spans="1:5" ht="15" customHeight="1">
      <c r="A19" s="278" t="s">
        <v>236</v>
      </c>
      <c r="B19" s="279" t="s">
        <v>237</v>
      </c>
      <c r="C19" s="280" t="s">
        <v>238</v>
      </c>
      <c r="D19" s="279"/>
      <c r="E19" s="325">
        <v>10000</v>
      </c>
    </row>
    <row r="20" spans="1:5" ht="15" customHeight="1">
      <c r="A20" s="275" t="s">
        <v>239</v>
      </c>
      <c r="B20" s="276" t="s">
        <v>240</v>
      </c>
      <c r="C20" s="276"/>
      <c r="D20" s="320"/>
      <c r="E20" s="325">
        <v>1500</v>
      </c>
    </row>
    <row r="21" spans="1:5" ht="15" customHeight="1">
      <c r="A21" s="275" t="s">
        <v>241</v>
      </c>
      <c r="B21" s="276" t="s">
        <v>242</v>
      </c>
      <c r="C21" s="276"/>
      <c r="D21" s="320"/>
      <c r="E21" s="325"/>
    </row>
    <row r="22" spans="1:5" ht="15" customHeight="1">
      <c r="A22" s="275" t="s">
        <v>243</v>
      </c>
      <c r="B22" s="276" t="s">
        <v>244</v>
      </c>
      <c r="C22" s="276"/>
      <c r="D22" s="320"/>
      <c r="E22" s="325">
        <v>32200</v>
      </c>
    </row>
    <row r="23" spans="1:5" ht="15" customHeight="1">
      <c r="A23" s="278" t="s">
        <v>245</v>
      </c>
      <c r="B23" s="279" t="s">
        <v>237</v>
      </c>
      <c r="C23" s="280" t="s">
        <v>246</v>
      </c>
      <c r="D23" s="279"/>
      <c r="E23" s="325"/>
    </row>
    <row r="24" spans="1:5" ht="15" customHeight="1">
      <c r="A24" s="275" t="s">
        <v>247</v>
      </c>
      <c r="B24" s="276" t="s">
        <v>248</v>
      </c>
      <c r="C24" s="276"/>
      <c r="D24" s="320"/>
      <c r="E24" s="325">
        <v>137</v>
      </c>
    </row>
    <row r="25" spans="1:5" ht="15" customHeight="1">
      <c r="A25" s="275" t="s">
        <v>249</v>
      </c>
      <c r="B25" s="276" t="s">
        <v>250</v>
      </c>
      <c r="C25" s="276"/>
      <c r="D25" s="320"/>
      <c r="E25" s="427">
        <v>51755</v>
      </c>
    </row>
    <row r="26" spans="1:5" ht="15" customHeight="1">
      <c r="A26" s="284" t="s">
        <v>251</v>
      </c>
      <c r="B26" s="282" t="s">
        <v>237</v>
      </c>
      <c r="C26" s="283" t="s">
        <v>397</v>
      </c>
      <c r="D26" s="282"/>
      <c r="E26" s="329"/>
    </row>
    <row r="27" spans="1:5" ht="15" customHeight="1">
      <c r="A27" s="278" t="s">
        <v>252</v>
      </c>
      <c r="B27" s="279"/>
      <c r="C27" s="280" t="s">
        <v>253</v>
      </c>
      <c r="D27" s="279"/>
      <c r="E27" s="325"/>
    </row>
    <row r="28" spans="1:5" ht="15" customHeight="1">
      <c r="A28" s="275" t="s">
        <v>254</v>
      </c>
      <c r="B28" s="276" t="s">
        <v>255</v>
      </c>
      <c r="C28" s="276"/>
      <c r="D28" s="320"/>
      <c r="E28" s="325">
        <v>2250</v>
      </c>
    </row>
    <row r="29" spans="1:5" ht="15" customHeight="1">
      <c r="A29" s="275" t="s">
        <v>256</v>
      </c>
      <c r="B29" s="276" t="s">
        <v>257</v>
      </c>
      <c r="C29" s="276"/>
      <c r="D29" s="320"/>
      <c r="E29" s="325"/>
    </row>
    <row r="30" spans="1:5" ht="15" customHeight="1">
      <c r="A30" s="288" t="s">
        <v>258</v>
      </c>
      <c r="B30" s="289" t="s">
        <v>259</v>
      </c>
      <c r="C30" s="290"/>
      <c r="D30" s="289"/>
      <c r="E30" s="329"/>
    </row>
    <row r="31" spans="1:5" ht="15" customHeight="1">
      <c r="A31" s="291"/>
      <c r="B31" s="292" t="s">
        <v>260</v>
      </c>
      <c r="C31" s="293"/>
      <c r="D31" s="292"/>
      <c r="E31" s="330"/>
    </row>
    <row r="32" spans="1:5" ht="15" customHeight="1">
      <c r="A32" s="275" t="s">
        <v>261</v>
      </c>
      <c r="B32" s="276" t="s">
        <v>262</v>
      </c>
      <c r="C32" s="276"/>
      <c r="D32" s="320"/>
      <c r="E32" s="449">
        <v>41236</v>
      </c>
    </row>
    <row r="33" spans="1:5" ht="15" customHeight="1">
      <c r="A33" s="288" t="s">
        <v>263</v>
      </c>
      <c r="B33" s="289" t="s">
        <v>264</v>
      </c>
      <c r="C33" s="290"/>
      <c r="D33" s="289"/>
      <c r="E33" s="329"/>
    </row>
    <row r="34" spans="1:5" ht="15" customHeight="1">
      <c r="A34" s="291"/>
      <c r="B34" s="292" t="s">
        <v>265</v>
      </c>
      <c r="C34" s="293"/>
      <c r="D34" s="292"/>
      <c r="E34" s="330"/>
    </row>
    <row r="35" spans="1:5" ht="15" customHeight="1">
      <c r="A35" s="288" t="s">
        <v>266</v>
      </c>
      <c r="B35" s="289" t="s">
        <v>267</v>
      </c>
      <c r="C35" s="290"/>
      <c r="D35" s="289"/>
      <c r="E35" s="331">
        <f>SUM(E6,E15:E18,E20:E22,E24:E25,E28:E29,E30:E33)</f>
        <v>584092</v>
      </c>
    </row>
    <row r="36" spans="1:5" ht="15" customHeight="1">
      <c r="A36" s="291"/>
      <c r="B36" s="292" t="s">
        <v>268</v>
      </c>
      <c r="C36" s="293"/>
      <c r="D36" s="292"/>
      <c r="E36" s="330"/>
    </row>
    <row r="37" spans="1:5" ht="15" customHeight="1">
      <c r="A37" s="278" t="s">
        <v>269</v>
      </c>
      <c r="B37" s="279" t="s">
        <v>237</v>
      </c>
      <c r="C37" s="280" t="s">
        <v>270</v>
      </c>
      <c r="D37" s="279"/>
      <c r="E37" s="327">
        <f>E35-E60</f>
        <v>11886</v>
      </c>
    </row>
    <row r="38" spans="1:5" ht="15" customHeight="1" thickBot="1">
      <c r="A38" s="294"/>
      <c r="B38" s="295" t="s">
        <v>271</v>
      </c>
      <c r="C38" s="295"/>
      <c r="D38" s="321"/>
      <c r="E38" s="332"/>
    </row>
    <row r="39" spans="1:5" ht="195.75" customHeight="1">
      <c r="A39" s="296"/>
      <c r="B39" s="297"/>
      <c r="C39" s="297"/>
      <c r="D39" s="297"/>
      <c r="E39" s="297"/>
    </row>
    <row r="40" s="299" customFormat="1" ht="57" customHeight="1" thickBot="1">
      <c r="A40" s="298"/>
    </row>
    <row r="41" spans="1:5" s="299" customFormat="1" ht="12">
      <c r="A41" s="565" t="s">
        <v>210</v>
      </c>
      <c r="B41" s="567" t="s">
        <v>272</v>
      </c>
      <c r="C41" s="567"/>
      <c r="D41" s="569" t="s">
        <v>424</v>
      </c>
      <c r="E41" s="570"/>
    </row>
    <row r="42" spans="1:5" s="299" customFormat="1" ht="12.75" thickBot="1">
      <c r="A42" s="575"/>
      <c r="B42" s="576"/>
      <c r="C42" s="576"/>
      <c r="D42" s="573"/>
      <c r="E42" s="574"/>
    </row>
    <row r="43" spans="1:5" ht="15" customHeight="1">
      <c r="A43" s="314" t="s">
        <v>301</v>
      </c>
      <c r="B43" s="300" t="s">
        <v>289</v>
      </c>
      <c r="C43" s="300"/>
      <c r="D43" s="322"/>
      <c r="E43" s="451">
        <v>99447</v>
      </c>
    </row>
    <row r="44" spans="1:5" ht="15" customHeight="1">
      <c r="A44" s="278" t="s">
        <v>302</v>
      </c>
      <c r="B44" s="301" t="s">
        <v>237</v>
      </c>
      <c r="C44" s="301" t="s">
        <v>273</v>
      </c>
      <c r="D44" s="279"/>
      <c r="E44" s="325"/>
    </row>
    <row r="45" spans="1:5" ht="15" customHeight="1">
      <c r="A45" s="278" t="s">
        <v>303</v>
      </c>
      <c r="B45" s="301"/>
      <c r="C45" s="301" t="s">
        <v>274</v>
      </c>
      <c r="D45" s="279"/>
      <c r="E45" s="325"/>
    </row>
    <row r="46" spans="1:5" ht="15" customHeight="1">
      <c r="A46" s="275" t="s">
        <v>304</v>
      </c>
      <c r="B46" s="276" t="s">
        <v>290</v>
      </c>
      <c r="C46" s="276"/>
      <c r="D46" s="320"/>
      <c r="E46" s="449">
        <v>179478</v>
      </c>
    </row>
    <row r="47" spans="1:5" ht="15" customHeight="1">
      <c r="A47" s="278" t="s">
        <v>305</v>
      </c>
      <c r="B47" s="301" t="s">
        <v>237</v>
      </c>
      <c r="C47" s="301" t="s">
        <v>275</v>
      </c>
      <c r="D47" s="279"/>
      <c r="E47" s="325"/>
    </row>
    <row r="48" spans="1:5" ht="15" customHeight="1">
      <c r="A48" s="278" t="s">
        <v>306</v>
      </c>
      <c r="B48" s="301"/>
      <c r="C48" s="301" t="s">
        <v>276</v>
      </c>
      <c r="D48" s="279"/>
      <c r="E48" s="325"/>
    </row>
    <row r="49" spans="1:5" ht="15" customHeight="1">
      <c r="A49" s="275" t="s">
        <v>307</v>
      </c>
      <c r="B49" s="276" t="s">
        <v>277</v>
      </c>
      <c r="C49" s="276"/>
      <c r="D49" s="320"/>
      <c r="E49" s="325"/>
    </row>
    <row r="50" spans="1:5" ht="15" customHeight="1">
      <c r="A50" s="275" t="s">
        <v>308</v>
      </c>
      <c r="B50" s="276" t="s">
        <v>278</v>
      </c>
      <c r="C50" s="276"/>
      <c r="D50" s="320"/>
      <c r="E50" s="325">
        <v>12439</v>
      </c>
    </row>
    <row r="51" spans="1:5" ht="15" customHeight="1">
      <c r="A51" s="278" t="s">
        <v>309</v>
      </c>
      <c r="B51" s="301" t="s">
        <v>237</v>
      </c>
      <c r="C51" s="301" t="s">
        <v>279</v>
      </c>
      <c r="D51" s="279"/>
      <c r="E51" s="325"/>
    </row>
    <row r="52" spans="1:5" ht="15" customHeight="1">
      <c r="A52" s="278" t="s">
        <v>310</v>
      </c>
      <c r="B52" s="301"/>
      <c r="C52" s="301" t="s">
        <v>280</v>
      </c>
      <c r="D52" s="279"/>
      <c r="E52" s="325"/>
    </row>
    <row r="53" spans="1:5" ht="15" customHeight="1">
      <c r="A53" s="275" t="s">
        <v>311</v>
      </c>
      <c r="B53" s="276" t="s">
        <v>291</v>
      </c>
      <c r="C53" s="276"/>
      <c r="D53" s="320"/>
      <c r="E53" s="450">
        <v>256295</v>
      </c>
    </row>
    <row r="54" spans="1:5" ht="15" customHeight="1">
      <c r="A54" s="275" t="s">
        <v>312</v>
      </c>
      <c r="B54" s="276" t="s">
        <v>292</v>
      </c>
      <c r="C54" s="276"/>
      <c r="D54" s="320"/>
      <c r="E54" s="450">
        <v>18543</v>
      </c>
    </row>
    <row r="55" spans="1:5" ht="15" customHeight="1">
      <c r="A55" s="275" t="s">
        <v>313</v>
      </c>
      <c r="B55" s="276" t="s">
        <v>281</v>
      </c>
      <c r="C55" s="276"/>
      <c r="D55" s="320"/>
      <c r="E55" s="325"/>
    </row>
    <row r="56" spans="1:5" ht="15" customHeight="1">
      <c r="A56" s="278" t="s">
        <v>314</v>
      </c>
      <c r="B56" s="301" t="s">
        <v>282</v>
      </c>
      <c r="C56" s="301"/>
      <c r="D56" s="279"/>
      <c r="E56" s="325"/>
    </row>
    <row r="57" spans="1:5" ht="15" customHeight="1">
      <c r="A57" s="278" t="s">
        <v>315</v>
      </c>
      <c r="B57" s="301" t="s">
        <v>283</v>
      </c>
      <c r="C57" s="301"/>
      <c r="D57" s="279"/>
      <c r="E57" s="325"/>
    </row>
    <row r="58" spans="1:5" ht="15" customHeight="1">
      <c r="A58" s="275" t="s">
        <v>316</v>
      </c>
      <c r="B58" s="304" t="s">
        <v>284</v>
      </c>
      <c r="C58" s="301"/>
      <c r="D58" s="279"/>
      <c r="E58" s="449">
        <v>6004</v>
      </c>
    </row>
    <row r="59" spans="1:5" ht="15" customHeight="1">
      <c r="A59" s="278" t="s">
        <v>317</v>
      </c>
      <c r="B59" s="301" t="s">
        <v>285</v>
      </c>
      <c r="C59" s="301"/>
      <c r="D59" s="279"/>
      <c r="E59" s="325"/>
    </row>
    <row r="60" spans="1:5" ht="15" customHeight="1">
      <c r="A60" s="275" t="s">
        <v>318</v>
      </c>
      <c r="B60" s="276" t="s">
        <v>286</v>
      </c>
      <c r="C60" s="276"/>
      <c r="D60" s="320"/>
      <c r="E60" s="333">
        <f>SUM(E58:E59,E46,E50,E53:E55,E43)</f>
        <v>572206</v>
      </c>
    </row>
    <row r="61" spans="1:5" ht="15" customHeight="1">
      <c r="A61" s="291"/>
      <c r="B61" s="276" t="s">
        <v>287</v>
      </c>
      <c r="C61" s="276"/>
      <c r="D61" s="320"/>
      <c r="E61" s="325"/>
    </row>
    <row r="62" spans="1:5" ht="15" customHeight="1" thickBot="1">
      <c r="A62" s="294" t="s">
        <v>319</v>
      </c>
      <c r="B62" s="295" t="s">
        <v>288</v>
      </c>
      <c r="C62" s="295"/>
      <c r="D62" s="321"/>
      <c r="E62" s="334"/>
    </row>
    <row r="63" ht="15" customHeight="1"/>
    <row r="64" spans="1:5" ht="24" customHeight="1">
      <c r="A64" s="561" t="s">
        <v>320</v>
      </c>
      <c r="B64" s="561"/>
      <c r="C64" s="561"/>
      <c r="D64" s="561"/>
      <c r="E64" s="561"/>
    </row>
    <row r="65" spans="1:5" ht="21.75" customHeight="1">
      <c r="A65" s="564" t="s">
        <v>321</v>
      </c>
      <c r="B65" s="564"/>
      <c r="C65" s="564"/>
      <c r="D65" s="564"/>
      <c r="E65" s="564"/>
    </row>
    <row r="66" spans="1:5" ht="14.25" customHeight="1" thickBot="1">
      <c r="A66" s="315"/>
      <c r="B66" s="315"/>
      <c r="C66" s="315"/>
      <c r="D66" s="315"/>
      <c r="E66" s="315"/>
    </row>
    <row r="67" spans="1:5" ht="15" customHeight="1">
      <c r="A67" s="369" t="s">
        <v>398</v>
      </c>
      <c r="B67" s="577" t="s">
        <v>437</v>
      </c>
      <c r="C67" s="578"/>
      <c r="D67" s="323"/>
      <c r="E67" s="348">
        <v>33229</v>
      </c>
    </row>
    <row r="68" spans="1:5" ht="15" customHeight="1">
      <c r="A68" s="370" t="s">
        <v>399</v>
      </c>
      <c r="B68" s="559" t="s">
        <v>438</v>
      </c>
      <c r="C68" s="560"/>
      <c r="D68" s="279"/>
      <c r="E68" s="349">
        <v>6250</v>
      </c>
    </row>
    <row r="69" spans="1:5" ht="15" customHeight="1">
      <c r="A69" s="370" t="s">
        <v>400</v>
      </c>
      <c r="B69" s="559" t="s">
        <v>439</v>
      </c>
      <c r="C69" s="560"/>
      <c r="D69" s="279"/>
      <c r="E69" s="349">
        <v>2000</v>
      </c>
    </row>
    <row r="70" spans="1:5" ht="15" customHeight="1">
      <c r="A70" s="370" t="s">
        <v>401</v>
      </c>
      <c r="B70" s="559" t="s">
        <v>469</v>
      </c>
      <c r="C70" s="560"/>
      <c r="D70" s="279"/>
      <c r="E70" s="349">
        <v>11400</v>
      </c>
    </row>
    <row r="71" spans="1:5" ht="15" customHeight="1">
      <c r="A71" s="370" t="s">
        <v>402</v>
      </c>
      <c r="B71" s="445" t="s">
        <v>465</v>
      </c>
      <c r="C71" s="446"/>
      <c r="D71" s="440"/>
      <c r="E71" s="349">
        <v>56771</v>
      </c>
    </row>
    <row r="72" spans="1:5" ht="15" customHeight="1">
      <c r="A72" s="370" t="s">
        <v>464</v>
      </c>
      <c r="B72" s="559" t="s">
        <v>440</v>
      </c>
      <c r="C72" s="560"/>
      <c r="D72" s="279"/>
      <c r="E72" s="349">
        <v>11008</v>
      </c>
    </row>
    <row r="73" spans="1:5" ht="15" customHeight="1" thickBot="1">
      <c r="A73" s="512" t="s">
        <v>500</v>
      </c>
      <c r="B73" s="513" t="s">
        <v>501</v>
      </c>
      <c r="C73" s="514"/>
      <c r="D73" s="515"/>
      <c r="E73" s="516">
        <v>58820</v>
      </c>
    </row>
    <row r="74" spans="1:5" ht="13.5" thickBot="1">
      <c r="A74" s="318"/>
      <c r="B74" s="319" t="s">
        <v>322</v>
      </c>
      <c r="C74" s="319"/>
      <c r="D74" s="324"/>
      <c r="E74" s="335">
        <f>SUM(E67:E73)</f>
        <v>179478</v>
      </c>
    </row>
    <row r="76" spans="1:5" ht="15.75">
      <c r="A76" s="561" t="s">
        <v>323</v>
      </c>
      <c r="B76" s="561"/>
      <c r="C76" s="561"/>
      <c r="D76" s="561"/>
      <c r="E76" s="561"/>
    </row>
    <row r="77" ht="13.5" thickBot="1">
      <c r="E77" s="316"/>
    </row>
    <row r="78" spans="1:5" ht="12.75">
      <c r="A78" s="317"/>
      <c r="B78" s="300" t="s">
        <v>326</v>
      </c>
      <c r="C78" s="336"/>
      <c r="D78" s="336" t="s">
        <v>324</v>
      </c>
      <c r="E78" s="337" t="s">
        <v>325</v>
      </c>
    </row>
    <row r="79" spans="1:5" ht="12.75">
      <c r="A79" s="370" t="s">
        <v>398</v>
      </c>
      <c r="B79" s="559" t="s">
        <v>441</v>
      </c>
      <c r="C79" s="560"/>
      <c r="D79" s="338">
        <v>18886</v>
      </c>
      <c r="E79" s="303">
        <v>32334</v>
      </c>
    </row>
    <row r="80" spans="1:5" ht="12.75">
      <c r="A80" s="370" t="s">
        <v>399</v>
      </c>
      <c r="B80" s="559" t="s">
        <v>437</v>
      </c>
      <c r="C80" s="560"/>
      <c r="D80" s="338">
        <v>32399</v>
      </c>
      <c r="E80" s="303">
        <v>33229</v>
      </c>
    </row>
    <row r="81" spans="1:5" ht="12.75">
      <c r="A81" s="370" t="s">
        <v>400</v>
      </c>
      <c r="B81" s="559" t="s">
        <v>442</v>
      </c>
      <c r="C81" s="560"/>
      <c r="D81" s="338">
        <v>12596</v>
      </c>
      <c r="E81" s="303"/>
    </row>
    <row r="82" spans="1:5" ht="12.75">
      <c r="A82" s="370" t="s">
        <v>401</v>
      </c>
      <c r="B82" s="559" t="s">
        <v>462</v>
      </c>
      <c r="C82" s="560"/>
      <c r="D82" s="338">
        <v>39077</v>
      </c>
      <c r="E82" s="303">
        <v>60835</v>
      </c>
    </row>
    <row r="83" spans="1:5" ht="12.75">
      <c r="A83" s="442" t="s">
        <v>402</v>
      </c>
      <c r="B83" s="513" t="s">
        <v>501</v>
      </c>
      <c r="C83" s="514"/>
      <c r="D83" s="517" t="s">
        <v>502</v>
      </c>
      <c r="E83" s="516">
        <v>58820</v>
      </c>
    </row>
    <row r="84" spans="1:5" ht="13.5" thickBot="1">
      <c r="A84" s="302"/>
      <c r="B84" s="339" t="s">
        <v>322</v>
      </c>
      <c r="C84" s="339"/>
      <c r="D84" s="340">
        <f>SUM(D79:D83)</f>
        <v>102958</v>
      </c>
      <c r="E84" s="341">
        <f>SUM(E79:E83)</f>
        <v>185218</v>
      </c>
    </row>
    <row r="86" spans="1:5" ht="16.5" thickBot="1">
      <c r="A86" s="561" t="s">
        <v>444</v>
      </c>
      <c r="B86" s="561"/>
      <c r="C86" s="561"/>
      <c r="D86" s="561"/>
      <c r="E86" s="561"/>
    </row>
    <row r="87" spans="1:5" ht="12.75">
      <c r="A87" s="317"/>
      <c r="B87" s="300" t="s">
        <v>326</v>
      </c>
      <c r="C87" s="336"/>
      <c r="D87" s="336" t="s">
        <v>324</v>
      </c>
      <c r="E87" s="337" t="s">
        <v>325</v>
      </c>
    </row>
    <row r="88" spans="1:5" ht="12.75">
      <c r="A88" s="370" t="s">
        <v>398</v>
      </c>
      <c r="B88" s="559" t="s">
        <v>441</v>
      </c>
      <c r="C88" s="560"/>
      <c r="D88" s="338">
        <v>18886</v>
      </c>
      <c r="E88" s="303">
        <v>32333</v>
      </c>
    </row>
    <row r="89" spans="1:5" ht="12.75">
      <c r="A89" s="370" t="s">
        <v>399</v>
      </c>
      <c r="B89" s="559" t="s">
        <v>445</v>
      </c>
      <c r="C89" s="560"/>
      <c r="D89" s="338"/>
      <c r="E89" s="303">
        <v>2877</v>
      </c>
    </row>
    <row r="90" spans="1:5" ht="12.75">
      <c r="A90" s="370" t="s">
        <v>400</v>
      </c>
      <c r="B90" s="559" t="s">
        <v>446</v>
      </c>
      <c r="C90" s="560"/>
      <c r="D90" s="338"/>
      <c r="E90" s="303">
        <v>750</v>
      </c>
    </row>
    <row r="91" spans="1:5" ht="12.75">
      <c r="A91" s="370" t="s">
        <v>401</v>
      </c>
      <c r="B91" s="559" t="s">
        <v>463</v>
      </c>
      <c r="C91" s="560"/>
      <c r="D91" s="441"/>
      <c r="E91" s="303">
        <v>2652</v>
      </c>
    </row>
    <row r="92" spans="1:5" ht="12.75">
      <c r="A92" s="442" t="s">
        <v>402</v>
      </c>
      <c r="B92" s="559" t="s">
        <v>462</v>
      </c>
      <c r="C92" s="560"/>
      <c r="D92" s="338">
        <v>39077</v>
      </c>
      <c r="E92" s="303">
        <v>60835</v>
      </c>
    </row>
    <row r="93" spans="1:5" ht="13.5" thickBot="1">
      <c r="A93" s="302"/>
      <c r="B93" s="339" t="s">
        <v>322</v>
      </c>
      <c r="C93" s="339"/>
      <c r="D93" s="340">
        <f>SUM(D88:D92)</f>
        <v>57963</v>
      </c>
      <c r="E93" s="340">
        <f>SUM(E88:E92)</f>
        <v>99447</v>
      </c>
    </row>
  </sheetData>
  <mergeCells count="26">
    <mergeCell ref="B92:C92"/>
    <mergeCell ref="B90:C90"/>
    <mergeCell ref="A41:A42"/>
    <mergeCell ref="B41:C42"/>
    <mergeCell ref="A86:E86"/>
    <mergeCell ref="B88:C88"/>
    <mergeCell ref="B70:C70"/>
    <mergeCell ref="B72:C72"/>
    <mergeCell ref="B69:C69"/>
    <mergeCell ref="B67:C67"/>
    <mergeCell ref="B91:C91"/>
    <mergeCell ref="A76:E76"/>
    <mergeCell ref="A64:E64"/>
    <mergeCell ref="A2:E2"/>
    <mergeCell ref="A65:E65"/>
    <mergeCell ref="A4:A5"/>
    <mergeCell ref="B4:C5"/>
    <mergeCell ref="D4:E5"/>
    <mergeCell ref="D41:E42"/>
    <mergeCell ref="B89:C89"/>
    <mergeCell ref="C1:E1"/>
    <mergeCell ref="B82:C82"/>
    <mergeCell ref="B68:C68"/>
    <mergeCell ref="B79:C79"/>
    <mergeCell ref="B80:C80"/>
    <mergeCell ref="B81:C81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D83"/>
  <sheetViews>
    <sheetView workbookViewId="0" topLeftCell="A4">
      <selection activeCell="D30" sqref="D30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218" t="s">
        <v>495</v>
      </c>
    </row>
    <row r="2" spans="1:2" ht="15.75" customHeight="1">
      <c r="A2" s="5" t="s">
        <v>425</v>
      </c>
      <c r="B2" s="12"/>
    </row>
    <row r="3" spans="1:2" ht="15.75" customHeight="1">
      <c r="A3" s="5" t="s">
        <v>33</v>
      </c>
      <c r="B3" s="12"/>
    </row>
    <row r="4" spans="1:2" ht="15.75" customHeight="1">
      <c r="A4" s="5"/>
      <c r="B4" s="12"/>
    </row>
    <row r="5" spans="1:2" ht="15.75" customHeight="1">
      <c r="A5" s="5"/>
      <c r="B5" s="12"/>
    </row>
    <row r="6" spans="1:2" ht="9.75" customHeight="1" thickBot="1">
      <c r="A6" s="1"/>
      <c r="B6" s="13" t="s">
        <v>0</v>
      </c>
    </row>
    <row r="7" spans="1:2" s="118" customFormat="1" ht="15.75" customHeight="1" thickBot="1">
      <c r="A7" s="217" t="s">
        <v>34</v>
      </c>
      <c r="B7" s="307" t="s">
        <v>105</v>
      </c>
    </row>
    <row r="8" spans="1:2" s="22" customFormat="1" ht="12.75" customHeight="1">
      <c r="A8" s="160" t="s">
        <v>203</v>
      </c>
      <c r="B8" s="308"/>
    </row>
    <row r="9" spans="1:2" s="22" customFormat="1" ht="12.75">
      <c r="A9" s="161" t="s">
        <v>204</v>
      </c>
      <c r="B9" s="162">
        <v>500</v>
      </c>
    </row>
    <row r="10" spans="1:2" s="22" customFormat="1" ht="12.75">
      <c r="A10" s="161" t="s">
        <v>197</v>
      </c>
      <c r="B10" s="162">
        <v>50</v>
      </c>
    </row>
    <row r="11" spans="1:2" s="22" customFormat="1" ht="12.75">
      <c r="A11" s="161" t="s">
        <v>198</v>
      </c>
      <c r="B11" s="162">
        <v>276</v>
      </c>
    </row>
    <row r="12" spans="1:2" s="22" customFormat="1" ht="12.75">
      <c r="A12" s="161" t="s">
        <v>199</v>
      </c>
      <c r="B12" s="162">
        <v>682</v>
      </c>
    </row>
    <row r="13" spans="1:2" s="22" customFormat="1" ht="12.75">
      <c r="A13" s="161" t="s">
        <v>329</v>
      </c>
      <c r="B13" s="162">
        <v>50</v>
      </c>
    </row>
    <row r="14" spans="1:2" s="22" customFormat="1" ht="12.75">
      <c r="A14" s="163" t="s">
        <v>431</v>
      </c>
      <c r="B14" s="162"/>
    </row>
    <row r="15" spans="1:2" s="22" customFormat="1" ht="12.75">
      <c r="A15" s="161" t="s">
        <v>134</v>
      </c>
      <c r="B15" s="162">
        <v>3036</v>
      </c>
    </row>
    <row r="16" spans="1:2" s="22" customFormat="1" ht="12.75">
      <c r="A16" s="161" t="s">
        <v>35</v>
      </c>
      <c r="B16" s="162">
        <v>1000</v>
      </c>
    </row>
    <row r="17" spans="1:2" s="22" customFormat="1" ht="12.75">
      <c r="A17" s="161" t="s">
        <v>430</v>
      </c>
      <c r="B17" s="162">
        <v>500</v>
      </c>
    </row>
    <row r="18" spans="1:2" s="22" customFormat="1" ht="12.75">
      <c r="A18" s="267" t="s">
        <v>342</v>
      </c>
      <c r="B18" s="162"/>
    </row>
    <row r="19" spans="1:2" s="34" customFormat="1" ht="12.75">
      <c r="A19" s="266" t="s">
        <v>205</v>
      </c>
      <c r="B19" s="164">
        <v>6565</v>
      </c>
    </row>
    <row r="20" spans="1:2" s="34" customFormat="1" ht="12.75">
      <c r="A20" s="267" t="s">
        <v>466</v>
      </c>
      <c r="B20" s="164"/>
    </row>
    <row r="21" spans="1:2" s="34" customFormat="1" ht="12.75">
      <c r="A21" s="127" t="s">
        <v>467</v>
      </c>
      <c r="B21" s="164">
        <v>2500</v>
      </c>
    </row>
    <row r="22" spans="1:2" s="22" customFormat="1" ht="12.75">
      <c r="A22" s="163" t="s">
        <v>359</v>
      </c>
      <c r="B22" s="162"/>
    </row>
    <row r="23" spans="1:2" s="22" customFormat="1" ht="12.75">
      <c r="A23" s="161" t="s">
        <v>131</v>
      </c>
      <c r="B23" s="162">
        <v>9688</v>
      </c>
    </row>
    <row r="24" spans="1:2" s="22" customFormat="1" ht="12.75">
      <c r="A24" s="161" t="s">
        <v>447</v>
      </c>
      <c r="B24" s="518">
        <v>64406</v>
      </c>
    </row>
    <row r="25" spans="1:2" s="22" customFormat="1" ht="12.75">
      <c r="A25" s="163" t="s">
        <v>361</v>
      </c>
      <c r="B25" s="162"/>
    </row>
    <row r="26" spans="1:2" s="22" customFormat="1" ht="12.75">
      <c r="A26" s="161" t="s">
        <v>383</v>
      </c>
      <c r="B26" s="518">
        <v>18711</v>
      </c>
    </row>
    <row r="27" spans="1:2" s="22" customFormat="1" ht="12.75">
      <c r="A27" s="161" t="s">
        <v>432</v>
      </c>
      <c r="B27" s="162">
        <v>633</v>
      </c>
    </row>
    <row r="28" spans="1:2" s="22" customFormat="1" ht="12.75">
      <c r="A28" s="109" t="s">
        <v>455</v>
      </c>
      <c r="B28" s="164">
        <v>5655</v>
      </c>
    </row>
    <row r="29" spans="1:2" s="22" customFormat="1" ht="12.75">
      <c r="A29" s="161" t="s">
        <v>200</v>
      </c>
      <c r="B29" s="518">
        <v>13629</v>
      </c>
    </row>
    <row r="30" spans="1:2" s="22" customFormat="1" ht="12.75">
      <c r="A30" s="163" t="s">
        <v>384</v>
      </c>
      <c r="B30" s="162"/>
    </row>
    <row r="31" spans="1:2" s="22" customFormat="1" ht="12.75">
      <c r="A31" s="161" t="s">
        <v>36</v>
      </c>
      <c r="B31" s="162">
        <v>3900</v>
      </c>
    </row>
    <row r="32" spans="1:2" s="22" customFormat="1" ht="12.75">
      <c r="A32" s="306" t="s">
        <v>295</v>
      </c>
      <c r="B32" s="162"/>
    </row>
    <row r="33" spans="1:2" s="22" customFormat="1" ht="12.75">
      <c r="A33" s="161" t="s">
        <v>385</v>
      </c>
      <c r="B33" s="162">
        <v>10000</v>
      </c>
    </row>
    <row r="34" spans="1:2" s="22" customFormat="1" ht="12.75">
      <c r="A34" s="161" t="s">
        <v>111</v>
      </c>
      <c r="B34" s="162">
        <v>12000</v>
      </c>
    </row>
    <row r="35" spans="1:2" s="22" customFormat="1" ht="12.75">
      <c r="A35" s="161" t="s">
        <v>451</v>
      </c>
      <c r="B35" s="162">
        <v>115425</v>
      </c>
    </row>
    <row r="36" spans="1:2" s="22" customFormat="1" ht="12.75">
      <c r="A36" s="306" t="s">
        <v>296</v>
      </c>
      <c r="B36" s="162">
        <v>10484</v>
      </c>
    </row>
    <row r="37" spans="1:2" s="22" customFormat="1" ht="12.75">
      <c r="A37" s="161" t="s">
        <v>201</v>
      </c>
      <c r="B37" s="162">
        <v>2177</v>
      </c>
    </row>
    <row r="38" spans="1:2" s="22" customFormat="1" ht="12.75">
      <c r="A38" s="161" t="s">
        <v>112</v>
      </c>
      <c r="B38" s="162">
        <v>25000</v>
      </c>
    </row>
    <row r="39" spans="1:2" s="22" customFormat="1" ht="12.75">
      <c r="A39" s="161" t="s">
        <v>330</v>
      </c>
      <c r="B39" s="162">
        <v>2000</v>
      </c>
    </row>
    <row r="40" spans="1:2" s="22" customFormat="1" ht="12.75">
      <c r="A40" s="161" t="s">
        <v>38</v>
      </c>
      <c r="B40" s="162">
        <v>2400</v>
      </c>
    </row>
    <row r="41" spans="1:2" s="22" customFormat="1" ht="12.75">
      <c r="A41" s="161" t="s">
        <v>113</v>
      </c>
      <c r="B41" s="162">
        <v>3100</v>
      </c>
    </row>
    <row r="42" spans="1:2" s="22" customFormat="1" ht="12.75">
      <c r="A42" s="161" t="s">
        <v>114</v>
      </c>
      <c r="B42" s="162">
        <v>3000</v>
      </c>
    </row>
    <row r="43" spans="1:4" s="22" customFormat="1" ht="12.75">
      <c r="A43" s="161" t="s">
        <v>39</v>
      </c>
      <c r="B43" s="162">
        <v>3500</v>
      </c>
      <c r="D43" s="421"/>
    </row>
    <row r="44" spans="1:4" s="22" customFormat="1" ht="12.75">
      <c r="A44" s="306" t="s">
        <v>414</v>
      </c>
      <c r="B44" s="162">
        <v>20000</v>
      </c>
      <c r="D44" s="421"/>
    </row>
    <row r="45" spans="1:2" s="22" customFormat="1" ht="12.75">
      <c r="A45" s="306" t="s">
        <v>415</v>
      </c>
      <c r="B45" s="162">
        <v>1400</v>
      </c>
    </row>
    <row r="46" spans="1:2" s="22" customFormat="1" ht="12.75">
      <c r="A46" s="109" t="s">
        <v>37</v>
      </c>
      <c r="B46" s="162">
        <v>1200</v>
      </c>
    </row>
    <row r="47" spans="1:4" s="22" customFormat="1" ht="12.75">
      <c r="A47" s="161" t="s">
        <v>107</v>
      </c>
      <c r="B47" s="162">
        <v>223</v>
      </c>
      <c r="D47" s="421"/>
    </row>
    <row r="48" spans="1:2" s="22" customFormat="1" ht="12.75">
      <c r="A48" s="163" t="s">
        <v>358</v>
      </c>
      <c r="B48" s="162"/>
    </row>
    <row r="49" spans="1:2" s="22" customFormat="1" ht="12.75">
      <c r="A49" s="161" t="s">
        <v>298</v>
      </c>
      <c r="B49" s="162">
        <v>685</v>
      </c>
    </row>
    <row r="50" spans="1:2" s="356" customFormat="1" ht="12.75">
      <c r="A50" s="163" t="s">
        <v>338</v>
      </c>
      <c r="B50" s="355"/>
    </row>
    <row r="51" spans="1:2" s="22" customFormat="1" ht="12.75">
      <c r="A51" s="161" t="s">
        <v>299</v>
      </c>
      <c r="B51" s="162">
        <v>12439</v>
      </c>
    </row>
    <row r="52" spans="1:2" s="22" customFormat="1" ht="12.75">
      <c r="A52" s="163" t="s">
        <v>448</v>
      </c>
      <c r="B52" s="162"/>
    </row>
    <row r="53" spans="1:2" s="22" customFormat="1" ht="12.75">
      <c r="A53" s="305" t="s">
        <v>294</v>
      </c>
      <c r="B53" s="162">
        <v>552</v>
      </c>
    </row>
    <row r="54" spans="1:2" s="22" customFormat="1" ht="12.75">
      <c r="A54" s="161" t="s">
        <v>128</v>
      </c>
      <c r="B54" s="162">
        <v>138</v>
      </c>
    </row>
    <row r="55" spans="1:2" s="22" customFormat="1" ht="12.75">
      <c r="A55" s="163" t="s">
        <v>449</v>
      </c>
      <c r="B55" s="167"/>
    </row>
    <row r="56" spans="1:2" s="22" customFormat="1" ht="12.75">
      <c r="A56" s="305" t="s">
        <v>293</v>
      </c>
      <c r="B56" s="162">
        <v>5480</v>
      </c>
    </row>
    <row r="57" spans="1:2" s="22" customFormat="1" ht="12.75">
      <c r="A57" s="305" t="s">
        <v>331</v>
      </c>
      <c r="B57" s="162">
        <v>600</v>
      </c>
    </row>
    <row r="58" spans="1:2" s="22" customFormat="1" ht="12.75">
      <c r="A58" s="305" t="s">
        <v>450</v>
      </c>
      <c r="B58" s="162">
        <v>352</v>
      </c>
    </row>
    <row r="59" spans="1:2" s="22" customFormat="1" ht="12.75">
      <c r="A59" s="163" t="s">
        <v>202</v>
      </c>
      <c r="B59" s="162"/>
    </row>
    <row r="60" spans="1:2" s="22" customFormat="1" ht="12.75">
      <c r="A60" s="161" t="s">
        <v>332</v>
      </c>
      <c r="B60" s="162">
        <v>9000</v>
      </c>
    </row>
    <row r="61" spans="1:2" s="22" customFormat="1" ht="12.75">
      <c r="A61" s="109" t="s">
        <v>386</v>
      </c>
      <c r="B61" s="162">
        <v>600</v>
      </c>
    </row>
    <row r="62" spans="1:2" s="56" customFormat="1" ht="12.75">
      <c r="A62" s="161" t="s">
        <v>333</v>
      </c>
      <c r="B62" s="162">
        <v>6350</v>
      </c>
    </row>
    <row r="63" spans="1:2" s="56" customFormat="1" ht="13.5" thickBot="1">
      <c r="A63" s="366"/>
      <c r="B63" s="367"/>
    </row>
    <row r="64" spans="1:2" s="422" customFormat="1" ht="13.5" thickBot="1">
      <c r="A64" s="165" t="s">
        <v>17</v>
      </c>
      <c r="B64" s="166">
        <f>SUM(B8:B63)</f>
        <v>379886</v>
      </c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37">
    <pageSetUpPr fitToPage="1"/>
  </sheetPr>
  <dimension ref="A1:D59"/>
  <sheetViews>
    <sheetView workbookViewId="0" topLeftCell="A40">
      <selection activeCell="B30" sqref="B30"/>
    </sheetView>
  </sheetViews>
  <sheetFormatPr defaultColWidth="9.140625" defaultRowHeight="12.75"/>
  <cols>
    <col min="1" max="1" width="60.140625" style="0" customWidth="1"/>
    <col min="2" max="2" width="11.7109375" style="0" customWidth="1"/>
    <col min="3" max="3" width="17.00390625" style="0" customWidth="1"/>
    <col min="4" max="4" width="9.57421875" style="0" customWidth="1"/>
  </cols>
  <sheetData>
    <row r="1" spans="1:4" ht="12.75">
      <c r="A1" s="1"/>
      <c r="B1" s="1"/>
      <c r="C1" s="32" t="s">
        <v>503</v>
      </c>
      <c r="D1" s="156"/>
    </row>
    <row r="2" spans="1:4" ht="19.5">
      <c r="A2" s="5" t="s">
        <v>45</v>
      </c>
      <c r="B2" s="3"/>
      <c r="C2" s="3"/>
      <c r="D2" s="3"/>
    </row>
    <row r="3" spans="1:4" ht="19.5">
      <c r="A3" s="5" t="s">
        <v>426</v>
      </c>
      <c r="B3" s="3"/>
      <c r="C3" s="3"/>
      <c r="D3" s="3"/>
    </row>
    <row r="4" spans="1:4" ht="13.5" thickBot="1">
      <c r="A4" s="28"/>
      <c r="B4" s="28"/>
      <c r="C4" s="28"/>
      <c r="D4" s="13" t="s">
        <v>0</v>
      </c>
    </row>
    <row r="5" spans="1:4" s="22" customFormat="1" ht="12.75">
      <c r="A5" s="152" t="s">
        <v>16</v>
      </c>
      <c r="B5" s="153">
        <v>2011</v>
      </c>
      <c r="C5" s="153">
        <v>2012</v>
      </c>
      <c r="D5" s="154">
        <v>2013</v>
      </c>
    </row>
    <row r="6" spans="1:4" s="22" customFormat="1" ht="13.5" thickBot="1">
      <c r="A6" s="155" t="s">
        <v>46</v>
      </c>
      <c r="B6" s="29"/>
      <c r="C6" s="29"/>
      <c r="D6" s="30"/>
    </row>
    <row r="7" spans="1:4" s="118" customFormat="1" ht="33.75">
      <c r="A7" s="146" t="s">
        <v>135</v>
      </c>
      <c r="B7" s="529">
        <v>282048</v>
      </c>
      <c r="C7" s="191">
        <v>200000</v>
      </c>
      <c r="D7" s="192">
        <v>200000</v>
      </c>
    </row>
    <row r="8" spans="1:4" ht="13.5" customHeight="1">
      <c r="A8" s="147" t="s">
        <v>48</v>
      </c>
      <c r="B8" s="428">
        <v>289059</v>
      </c>
      <c r="C8" s="170">
        <v>290000</v>
      </c>
      <c r="D8" s="171">
        <v>300000</v>
      </c>
    </row>
    <row r="9" spans="1:4" ht="18.75" customHeight="1">
      <c r="A9" s="147" t="s">
        <v>443</v>
      </c>
      <c r="B9" s="519">
        <v>1504445</v>
      </c>
      <c r="C9" s="170">
        <v>1500000</v>
      </c>
      <c r="D9" s="172">
        <v>1500000</v>
      </c>
    </row>
    <row r="10" spans="1:4" ht="12.75">
      <c r="A10" s="147" t="s">
        <v>136</v>
      </c>
      <c r="B10" s="428"/>
      <c r="C10" s="170"/>
      <c r="D10" s="171"/>
    </row>
    <row r="11" spans="1:4" ht="12.75">
      <c r="A11" s="147" t="s">
        <v>137</v>
      </c>
      <c r="B11" s="428">
        <v>136447</v>
      </c>
      <c r="C11" s="170">
        <v>280000</v>
      </c>
      <c r="D11" s="171">
        <v>280000</v>
      </c>
    </row>
    <row r="12" spans="1:4" ht="12.75">
      <c r="A12" s="147" t="s">
        <v>138</v>
      </c>
      <c r="B12" s="428"/>
      <c r="C12" s="170"/>
      <c r="D12" s="171"/>
    </row>
    <row r="13" spans="1:4" ht="12.75">
      <c r="A13" s="147" t="s">
        <v>487</v>
      </c>
      <c r="B13" s="428">
        <v>429221</v>
      </c>
      <c r="C13" s="170"/>
      <c r="D13" s="173"/>
    </row>
    <row r="14" spans="1:4" ht="12.75">
      <c r="A14" s="147" t="s">
        <v>51</v>
      </c>
      <c r="B14" s="443">
        <v>516839</v>
      </c>
      <c r="C14" s="170">
        <v>560000</v>
      </c>
      <c r="D14" s="171">
        <v>560000</v>
      </c>
    </row>
    <row r="15" spans="1:4" ht="12.75">
      <c r="A15" s="147" t="s">
        <v>52</v>
      </c>
      <c r="B15" s="428"/>
      <c r="C15" s="170"/>
      <c r="D15" s="171"/>
    </row>
    <row r="16" spans="1:4" ht="12.75">
      <c r="A16" s="147" t="s">
        <v>53</v>
      </c>
      <c r="B16" s="428">
        <v>117741</v>
      </c>
      <c r="C16" s="170"/>
      <c r="D16" s="171"/>
    </row>
    <row r="17" spans="1:4" ht="12.75">
      <c r="A17" s="148" t="s">
        <v>54</v>
      </c>
      <c r="B17" s="423">
        <f>SUM(B7:B16)</f>
        <v>3275800</v>
      </c>
      <c r="C17" s="175">
        <f>SUM(C7:C16)</f>
        <v>2830000</v>
      </c>
      <c r="D17" s="176">
        <f>SUM(D7:D16)</f>
        <v>2840000</v>
      </c>
    </row>
    <row r="18" spans="1:4" ht="12.75">
      <c r="A18" s="147" t="s">
        <v>55</v>
      </c>
      <c r="B18" s="428">
        <v>987679</v>
      </c>
      <c r="C18" s="170">
        <v>980000</v>
      </c>
      <c r="D18" s="171">
        <v>980000</v>
      </c>
    </row>
    <row r="19" spans="1:4" ht="12.75">
      <c r="A19" s="147" t="s">
        <v>56</v>
      </c>
      <c r="B19" s="428">
        <v>243629</v>
      </c>
      <c r="C19" s="170">
        <v>245000</v>
      </c>
      <c r="D19" s="171">
        <v>245000</v>
      </c>
    </row>
    <row r="20" spans="1:4" ht="22.5">
      <c r="A20" s="147" t="s">
        <v>108</v>
      </c>
      <c r="B20" s="443">
        <v>740457</v>
      </c>
      <c r="C20" s="170">
        <v>680000</v>
      </c>
      <c r="D20" s="171">
        <v>680000</v>
      </c>
    </row>
    <row r="21" spans="1:4" ht="12.75">
      <c r="A21" s="147" t="s">
        <v>139</v>
      </c>
      <c r="B21" s="443">
        <v>100026</v>
      </c>
      <c r="C21" s="170">
        <v>105000</v>
      </c>
      <c r="D21" s="171">
        <v>105000</v>
      </c>
    </row>
    <row r="22" spans="1:4" ht="12.75">
      <c r="A22" s="147" t="s">
        <v>140</v>
      </c>
      <c r="B22" s="443">
        <v>38628</v>
      </c>
      <c r="C22" s="170">
        <v>20000</v>
      </c>
      <c r="D22" s="171">
        <v>20000</v>
      </c>
    </row>
    <row r="23" spans="1:4" ht="12.75">
      <c r="A23" s="147" t="s">
        <v>141</v>
      </c>
      <c r="B23" s="428"/>
      <c r="C23" s="170"/>
      <c r="D23" s="171"/>
    </row>
    <row r="24" spans="1:4" ht="12.75">
      <c r="A24" s="147" t="s">
        <v>59</v>
      </c>
      <c r="B24" s="428">
        <v>244119</v>
      </c>
      <c r="C24" s="170">
        <v>200000</v>
      </c>
      <c r="D24" s="171">
        <v>200000</v>
      </c>
    </row>
    <row r="25" spans="1:4" ht="12.75">
      <c r="A25" s="147" t="s">
        <v>60</v>
      </c>
      <c r="B25" s="428"/>
      <c r="C25" s="170"/>
      <c r="D25" s="171"/>
    </row>
    <row r="26" spans="1:4" ht="12.75">
      <c r="A26" s="147" t="s">
        <v>61</v>
      </c>
      <c r="B26" s="428">
        <v>876026</v>
      </c>
      <c r="C26" s="170">
        <v>531500</v>
      </c>
      <c r="D26" s="171">
        <v>542500</v>
      </c>
    </row>
    <row r="27" spans="1:4" ht="12.75">
      <c r="A27" s="147" t="s">
        <v>62</v>
      </c>
      <c r="B27" s="428">
        <v>42100</v>
      </c>
      <c r="C27" s="170">
        <v>40000</v>
      </c>
      <c r="D27" s="171">
        <v>40000</v>
      </c>
    </row>
    <row r="28" spans="1:4" ht="12.75">
      <c r="A28" s="147" t="s">
        <v>63</v>
      </c>
      <c r="B28" s="428"/>
      <c r="C28" s="170"/>
      <c r="D28" s="171"/>
    </row>
    <row r="29" spans="1:4" ht="12.75">
      <c r="A29" s="147" t="s">
        <v>64</v>
      </c>
      <c r="B29" s="443">
        <v>15022</v>
      </c>
      <c r="C29" s="170">
        <v>30000</v>
      </c>
      <c r="D29" s="171">
        <v>30000</v>
      </c>
    </row>
    <row r="30" spans="1:4" ht="13.5" thickBot="1">
      <c r="A30" s="31" t="s">
        <v>65</v>
      </c>
      <c r="B30" s="188">
        <f>SUM(B18:B29)</f>
        <v>3287686</v>
      </c>
      <c r="C30" s="189">
        <f>SUM(C18:C29)</f>
        <v>2831500</v>
      </c>
      <c r="D30" s="190">
        <f>SUM(D18:D29)</f>
        <v>2842500</v>
      </c>
    </row>
    <row r="31" spans="1:4" s="22" customFormat="1" ht="13.5" thickBot="1">
      <c r="A31" s="579"/>
      <c r="B31" s="580"/>
      <c r="C31" s="580"/>
      <c r="D31" s="581"/>
    </row>
    <row r="32" spans="1:4" ht="22.5">
      <c r="A32" s="146" t="s">
        <v>142</v>
      </c>
      <c r="B32" s="491">
        <v>33837</v>
      </c>
      <c r="C32" s="347">
        <v>12000</v>
      </c>
      <c r="D32" s="177">
        <v>13000</v>
      </c>
    </row>
    <row r="33" spans="1:4" ht="12.75">
      <c r="A33" s="149" t="s">
        <v>143</v>
      </c>
      <c r="B33" s="178"/>
      <c r="C33" s="168"/>
      <c r="D33" s="179"/>
    </row>
    <row r="34" spans="1:4" ht="12.75">
      <c r="A34" s="147" t="s">
        <v>144</v>
      </c>
      <c r="B34" s="180">
        <v>103858</v>
      </c>
      <c r="C34" s="170">
        <v>290000</v>
      </c>
      <c r="D34" s="181">
        <v>290000</v>
      </c>
    </row>
    <row r="35" spans="1:4" ht="12.75">
      <c r="A35" s="147" t="s">
        <v>145</v>
      </c>
      <c r="B35" s="526">
        <v>348379</v>
      </c>
      <c r="C35" s="170">
        <v>25000</v>
      </c>
      <c r="D35" s="181">
        <v>25000</v>
      </c>
    </row>
    <row r="36" spans="1:4" ht="12.75">
      <c r="A36" s="147" t="s">
        <v>146</v>
      </c>
      <c r="B36" s="180">
        <v>2777</v>
      </c>
      <c r="C36" s="170">
        <v>3000</v>
      </c>
      <c r="D36" s="181">
        <v>3000</v>
      </c>
    </row>
    <row r="37" spans="1:4" ht="12.75">
      <c r="A37" s="147" t="s">
        <v>147</v>
      </c>
      <c r="B37" s="180"/>
      <c r="C37" s="170"/>
      <c r="D37" s="181"/>
    </row>
    <row r="38" spans="1:4" ht="12.75">
      <c r="A38" s="147" t="s">
        <v>68</v>
      </c>
      <c r="B38" s="180">
        <v>2250</v>
      </c>
      <c r="C38" s="170"/>
      <c r="D38" s="181"/>
    </row>
    <row r="39" spans="1:4" ht="12.75">
      <c r="A39" s="147" t="s">
        <v>69</v>
      </c>
      <c r="B39" s="180"/>
      <c r="C39" s="170"/>
      <c r="D39" s="181"/>
    </row>
    <row r="40" spans="1:4" ht="12.75">
      <c r="A40" s="147" t="s">
        <v>70</v>
      </c>
      <c r="B40" s="180"/>
      <c r="C40" s="170"/>
      <c r="D40" s="181"/>
    </row>
    <row r="41" spans="1:4" ht="12.75">
      <c r="A41" s="147" t="s">
        <v>507</v>
      </c>
      <c r="B41" s="527">
        <v>41236</v>
      </c>
      <c r="C41" s="170">
        <v>30000</v>
      </c>
      <c r="D41" s="181">
        <v>30000</v>
      </c>
    </row>
    <row r="42" spans="1:4" ht="12.75">
      <c r="A42" s="147" t="s">
        <v>71</v>
      </c>
      <c r="B42" s="180"/>
      <c r="C42" s="170"/>
      <c r="D42" s="181"/>
    </row>
    <row r="43" spans="1:4" ht="12.75">
      <c r="A43" s="147" t="s">
        <v>72</v>
      </c>
      <c r="B43" s="435">
        <v>51755</v>
      </c>
      <c r="C43" s="170">
        <v>20000</v>
      </c>
      <c r="D43" s="181">
        <v>20000</v>
      </c>
    </row>
    <row r="44" spans="1:4" ht="12.75">
      <c r="A44" s="148" t="s">
        <v>73</v>
      </c>
      <c r="B44" s="182">
        <f>SUM(B32:B43)</f>
        <v>584092</v>
      </c>
      <c r="C44" s="182">
        <f>SUM(C32:C43)</f>
        <v>380000</v>
      </c>
      <c r="D44" s="183">
        <f>SUM(D32:D43)</f>
        <v>381000</v>
      </c>
    </row>
    <row r="45" spans="1:4" ht="12.75">
      <c r="A45" s="147" t="s">
        <v>74</v>
      </c>
      <c r="B45" s="527">
        <v>179478</v>
      </c>
      <c r="C45" s="170">
        <v>280000</v>
      </c>
      <c r="D45" s="181">
        <v>290000</v>
      </c>
    </row>
    <row r="46" spans="1:4" ht="12.75">
      <c r="A46" s="147" t="s">
        <v>75</v>
      </c>
      <c r="B46" s="435">
        <v>99447</v>
      </c>
      <c r="C46" s="170">
        <v>40000</v>
      </c>
      <c r="D46" s="181">
        <v>30000</v>
      </c>
    </row>
    <row r="47" spans="1:4" ht="12.75">
      <c r="A47" s="147" t="s">
        <v>76</v>
      </c>
      <c r="B47" s="180"/>
      <c r="C47" s="170"/>
      <c r="D47" s="181"/>
    </row>
    <row r="48" spans="1:4" ht="12.75">
      <c r="A48" s="147" t="s">
        <v>148</v>
      </c>
      <c r="B48" s="180">
        <v>12439</v>
      </c>
      <c r="C48" s="170">
        <v>12500</v>
      </c>
      <c r="D48" s="181">
        <v>12500</v>
      </c>
    </row>
    <row r="49" spans="1:4" ht="12.75">
      <c r="A49" s="147" t="s">
        <v>149</v>
      </c>
      <c r="B49" s="180"/>
      <c r="C49" s="170"/>
      <c r="D49" s="181"/>
    </row>
    <row r="50" spans="1:4" ht="12.75">
      <c r="A50" s="147" t="s">
        <v>150</v>
      </c>
      <c r="B50" s="180"/>
      <c r="C50" s="170"/>
      <c r="D50" s="181"/>
    </row>
    <row r="51" spans="1:4" ht="12.75">
      <c r="A51" s="147" t="s">
        <v>78</v>
      </c>
      <c r="B51" s="180"/>
      <c r="C51" s="170"/>
      <c r="D51" s="181"/>
    </row>
    <row r="52" spans="1:4" ht="12.75">
      <c r="A52" s="147" t="s">
        <v>79</v>
      </c>
      <c r="B52" s="528">
        <v>256295</v>
      </c>
      <c r="C52" s="170">
        <v>28000</v>
      </c>
      <c r="D52" s="181">
        <v>28000</v>
      </c>
    </row>
    <row r="53" spans="1:4" ht="12.75">
      <c r="A53" s="147" t="s">
        <v>80</v>
      </c>
      <c r="B53" s="528">
        <v>18543</v>
      </c>
      <c r="C53" s="170">
        <v>12000</v>
      </c>
      <c r="D53" s="181">
        <v>12000</v>
      </c>
    </row>
    <row r="54" spans="1:4" ht="12.75">
      <c r="A54" s="147" t="s">
        <v>81</v>
      </c>
      <c r="B54" s="180"/>
      <c r="C54" s="170"/>
      <c r="D54" s="181"/>
    </row>
    <row r="55" spans="1:4" ht="12.75">
      <c r="A55" s="147" t="s">
        <v>64</v>
      </c>
      <c r="B55" s="527">
        <v>6004</v>
      </c>
      <c r="C55" s="170">
        <v>6000</v>
      </c>
      <c r="D55" s="181">
        <v>6000</v>
      </c>
    </row>
    <row r="56" spans="1:4" ht="12.75">
      <c r="A56" s="150" t="s">
        <v>82</v>
      </c>
      <c r="B56" s="184">
        <f>SUM(B45:B55)</f>
        <v>572206</v>
      </c>
      <c r="C56" s="184">
        <f>SUM(C45:C55)</f>
        <v>378500</v>
      </c>
      <c r="D56" s="185">
        <f>SUM(D45:D55)</f>
        <v>378500</v>
      </c>
    </row>
    <row r="57" spans="1:4" ht="12.75">
      <c r="A57" s="150" t="s">
        <v>83</v>
      </c>
      <c r="B57" s="184">
        <f>SUM(B17,B44)</f>
        <v>3859892</v>
      </c>
      <c r="C57" s="184">
        <f>SUM(C17,C44)</f>
        <v>3210000</v>
      </c>
      <c r="D57" s="185">
        <f>SUM(D17,D44)</f>
        <v>3221000</v>
      </c>
    </row>
    <row r="58" spans="1:4" ht="13.5" thickBot="1">
      <c r="A58" s="151" t="s">
        <v>84</v>
      </c>
      <c r="B58" s="186">
        <f>SUM(B30,B56)</f>
        <v>3859892</v>
      </c>
      <c r="C58" s="186">
        <f>SUM(C30,C56)</f>
        <v>3210000</v>
      </c>
      <c r="D58" s="187">
        <f>SUM(D30,D56)</f>
        <v>3221000</v>
      </c>
    </row>
    <row r="59" ht="12.75">
      <c r="C59" s="6"/>
    </row>
  </sheetData>
  <sheetProtection/>
  <mergeCells count="1">
    <mergeCell ref="A31:D31"/>
  </mergeCells>
  <printOptions horizontalCentered="1"/>
  <pageMargins left="0.3937007874015748" right="0.1968503937007874" top="0.1968503937007874" bottom="0.1968503937007874" header="0" footer="0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38"/>
  <dimension ref="A1:F27"/>
  <sheetViews>
    <sheetView workbookViewId="0" topLeftCell="A7">
      <selection activeCell="D22" sqref="D22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10"/>
      <c r="B1" s="10"/>
      <c r="C1" s="10"/>
      <c r="D1" s="45" t="s">
        <v>504</v>
      </c>
    </row>
    <row r="2" spans="1:4" ht="15.75">
      <c r="A2" s="10"/>
      <c r="B2" s="10"/>
      <c r="C2" s="10"/>
      <c r="D2" s="46" t="s">
        <v>496</v>
      </c>
    </row>
    <row r="3" spans="1:4" ht="15.75">
      <c r="A3" s="10"/>
      <c r="B3" s="10"/>
      <c r="C3" s="10"/>
      <c r="D3" s="45" t="s">
        <v>43</v>
      </c>
    </row>
    <row r="4" spans="1:4" ht="15.75">
      <c r="A4" s="10"/>
      <c r="B4" s="10"/>
      <c r="C4" s="10"/>
      <c r="D4" s="14"/>
    </row>
    <row r="5" spans="1:4" ht="15.75">
      <c r="A5" s="10"/>
      <c r="B5" s="10"/>
      <c r="C5" s="10"/>
      <c r="D5" s="14"/>
    </row>
    <row r="6" spans="1:4" ht="15.75">
      <c r="A6" s="10"/>
      <c r="B6" s="10"/>
      <c r="C6" s="10"/>
      <c r="D6" s="11"/>
    </row>
    <row r="7" spans="1:4" ht="19.5">
      <c r="A7" s="5" t="s">
        <v>85</v>
      </c>
      <c r="B7" s="5"/>
      <c r="C7" s="5"/>
      <c r="D7" s="21"/>
    </row>
    <row r="8" spans="1:4" ht="19.5">
      <c r="A8" s="5" t="s">
        <v>427</v>
      </c>
      <c r="B8" s="5"/>
      <c r="C8" s="5"/>
      <c r="D8" s="21"/>
    </row>
    <row r="9" spans="1:4" ht="19.5">
      <c r="A9" s="5"/>
      <c r="B9" s="5"/>
      <c r="C9" s="5"/>
      <c r="D9" s="21"/>
    </row>
    <row r="10" spans="1:4" ht="19.5">
      <c r="A10" s="5"/>
      <c r="B10" s="5"/>
      <c r="C10" s="5"/>
      <c r="D10" s="21"/>
    </row>
    <row r="11" spans="1:4" ht="19.5">
      <c r="A11" s="5"/>
      <c r="B11" s="5"/>
      <c r="C11" s="5"/>
      <c r="D11" s="21"/>
    </row>
    <row r="12" spans="1:4" ht="19.5">
      <c r="A12" s="5"/>
      <c r="B12" s="5"/>
      <c r="C12" s="5"/>
      <c r="D12" s="21"/>
    </row>
    <row r="13" spans="1:4" ht="16.5" thickBot="1">
      <c r="A13" s="10"/>
      <c r="B13" s="10"/>
      <c r="C13" s="10"/>
      <c r="D13" s="16" t="s">
        <v>0</v>
      </c>
    </row>
    <row r="14" spans="1:4" s="118" customFormat="1" ht="33" customHeight="1" thickBot="1">
      <c r="A14" s="119" t="s">
        <v>16</v>
      </c>
      <c r="B14" s="120"/>
      <c r="C14" s="121"/>
      <c r="D14" s="122" t="s">
        <v>105</v>
      </c>
    </row>
    <row r="15" spans="1:6" ht="15.75">
      <c r="A15" s="63" t="s">
        <v>110</v>
      </c>
      <c r="B15" s="64"/>
      <c r="C15" s="65"/>
      <c r="D15" s="444">
        <v>12247</v>
      </c>
      <c r="E15" s="6"/>
      <c r="F15" s="6"/>
    </row>
    <row r="16" spans="1:6" ht="15.75">
      <c r="A16" s="52" t="s">
        <v>86</v>
      </c>
      <c r="B16" s="51"/>
      <c r="C16" s="66"/>
      <c r="D16" s="106"/>
      <c r="E16" s="6"/>
      <c r="F16" s="6"/>
    </row>
    <row r="17" spans="1:6" ht="12.75">
      <c r="A17" s="108" t="s">
        <v>335</v>
      </c>
      <c r="B17" s="59"/>
      <c r="C17" s="107"/>
      <c r="D17" s="105"/>
      <c r="E17" s="49"/>
      <c r="F17" s="61"/>
    </row>
    <row r="18" spans="1:6" ht="12.75">
      <c r="A18" s="108" t="s">
        <v>334</v>
      </c>
      <c r="B18" s="59"/>
      <c r="C18" s="107"/>
      <c r="D18" s="105"/>
      <c r="E18" s="62"/>
      <c r="F18" s="61"/>
    </row>
    <row r="19" spans="1:6" ht="12.75">
      <c r="A19" s="108" t="s">
        <v>457</v>
      </c>
      <c r="B19" s="59"/>
      <c r="C19" s="107"/>
      <c r="D19" s="105">
        <v>4200</v>
      </c>
      <c r="E19" s="62"/>
      <c r="F19" s="61"/>
    </row>
    <row r="20" spans="1:6" ht="12.75">
      <c r="A20" s="265" t="s">
        <v>382</v>
      </c>
      <c r="B20" s="59"/>
      <c r="C20" s="107"/>
      <c r="D20" s="105">
        <v>2775</v>
      </c>
      <c r="E20" s="62"/>
      <c r="F20" s="61"/>
    </row>
    <row r="21" spans="1:6" ht="12.75">
      <c r="A21" s="108" t="s">
        <v>458</v>
      </c>
      <c r="B21" s="59"/>
      <c r="C21" s="107"/>
      <c r="D21" s="105">
        <v>1004</v>
      </c>
      <c r="E21" s="62"/>
      <c r="F21" s="61"/>
    </row>
    <row r="22" spans="1:6" ht="12.75">
      <c r="A22" s="429" t="s">
        <v>459</v>
      </c>
      <c r="B22" s="59"/>
      <c r="C22" s="107"/>
      <c r="D22" s="105"/>
      <c r="E22" s="62"/>
      <c r="F22" s="61"/>
    </row>
    <row r="23" spans="1:6" ht="12.75">
      <c r="A23" s="438" t="s">
        <v>460</v>
      </c>
      <c r="B23" s="59"/>
      <c r="C23" s="107"/>
      <c r="D23" s="437"/>
      <c r="E23" s="62"/>
      <c r="F23" s="61"/>
    </row>
    <row r="24" spans="1:6" ht="12.75">
      <c r="A24" s="108" t="s">
        <v>461</v>
      </c>
      <c r="B24" s="59"/>
      <c r="C24" s="107"/>
      <c r="D24" s="105">
        <v>800</v>
      </c>
      <c r="E24" s="62"/>
      <c r="F24" s="61"/>
    </row>
    <row r="25" spans="1:4" ht="15.75">
      <c r="A25" s="52" t="s">
        <v>87</v>
      </c>
      <c r="B25" s="50"/>
      <c r="C25" s="67"/>
      <c r="D25" s="376">
        <f>SUM(D17:D24)</f>
        <v>8779</v>
      </c>
    </row>
    <row r="26" spans="1:4" ht="15.75">
      <c r="A26" s="52"/>
      <c r="B26" s="50"/>
      <c r="C26" s="67"/>
      <c r="D26" s="67"/>
    </row>
    <row r="27" spans="1:4" ht="16.5" thickBot="1">
      <c r="A27" s="53" t="s">
        <v>88</v>
      </c>
      <c r="B27" s="54"/>
      <c r="C27" s="68"/>
      <c r="D27" s="377">
        <f>SUM(D15,D25)</f>
        <v>21026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3">
    <pageSetUpPr fitToPage="1"/>
  </sheetPr>
  <dimension ref="A2:G26"/>
  <sheetViews>
    <sheetView workbookViewId="0" topLeftCell="A7">
      <selection activeCell="D16" sqref="D16"/>
    </sheetView>
  </sheetViews>
  <sheetFormatPr defaultColWidth="9.140625" defaultRowHeight="12.75"/>
  <cols>
    <col min="1" max="1" width="60.140625" style="0" customWidth="1"/>
    <col min="2" max="2" width="16.140625" style="0" customWidth="1"/>
    <col min="3" max="4" width="11.421875" style="0" customWidth="1"/>
    <col min="5" max="5" width="11.7109375" style="0" customWidth="1"/>
    <col min="6" max="6" width="12.00390625" style="0" customWidth="1"/>
    <col min="7" max="7" width="12.00390625" style="6" bestFit="1" customWidth="1"/>
  </cols>
  <sheetData>
    <row r="2" spans="1:6" ht="15.75">
      <c r="A2" s="10"/>
      <c r="B2" s="10"/>
      <c r="C2" s="10"/>
      <c r="D2" s="10"/>
      <c r="E2" s="586" t="s">
        <v>505</v>
      </c>
      <c r="F2" s="586"/>
    </row>
    <row r="3" spans="1:6" ht="15.75">
      <c r="A3" s="10"/>
      <c r="B3" s="10"/>
      <c r="C3" s="10"/>
      <c r="D3" s="548" t="s">
        <v>497</v>
      </c>
      <c r="E3" s="548"/>
      <c r="F3" s="548"/>
    </row>
    <row r="4" spans="1:6" ht="15.75">
      <c r="A4" s="10"/>
      <c r="B4" s="10"/>
      <c r="C4" s="10"/>
      <c r="D4" s="10"/>
      <c r="F4" s="452"/>
    </row>
    <row r="5" spans="1:6" ht="15.75">
      <c r="A5" s="10"/>
      <c r="B5" s="10"/>
      <c r="C5" s="10"/>
      <c r="D5" s="10"/>
      <c r="F5" s="452"/>
    </row>
    <row r="6" spans="1:6" ht="15.75">
      <c r="A6" s="10"/>
      <c r="B6" s="10"/>
      <c r="C6" s="10"/>
      <c r="D6" s="10"/>
      <c r="E6" s="27"/>
      <c r="F6" s="12"/>
    </row>
    <row r="7" spans="1:6" ht="19.5">
      <c r="A7" s="5" t="s">
        <v>470</v>
      </c>
      <c r="B7" s="5"/>
      <c r="C7" s="453"/>
      <c r="D7" s="453"/>
      <c r="E7" s="453"/>
      <c r="F7" s="453"/>
    </row>
    <row r="8" spans="1:6" ht="15.75">
      <c r="A8" s="10"/>
      <c r="B8" s="10"/>
      <c r="C8" s="10"/>
      <c r="D8" s="10"/>
      <c r="E8" s="10"/>
      <c r="F8" s="10"/>
    </row>
    <row r="9" spans="1:6" ht="15.75">
      <c r="A9" s="10"/>
      <c r="B9" s="10"/>
      <c r="C9" s="10"/>
      <c r="D9" s="10"/>
      <c r="E9" s="454"/>
      <c r="F9" s="10"/>
    </row>
    <row r="10" spans="1:6" ht="15.75">
      <c r="A10" s="10"/>
      <c r="B10" s="10"/>
      <c r="C10" s="10"/>
      <c r="D10" s="10"/>
      <c r="E10" s="10"/>
      <c r="F10" s="10"/>
    </row>
    <row r="11" spans="1:6" ht="16.5" thickBot="1">
      <c r="A11" s="10"/>
      <c r="B11" s="10"/>
      <c r="C11" s="10"/>
      <c r="D11" s="10"/>
      <c r="E11" s="10"/>
      <c r="F11" s="455" t="s">
        <v>209</v>
      </c>
    </row>
    <row r="12" spans="1:6" ht="15.75">
      <c r="A12" s="584" t="s">
        <v>16</v>
      </c>
      <c r="B12" s="582" t="s">
        <v>471</v>
      </c>
      <c r="C12" s="456" t="s">
        <v>472</v>
      </c>
      <c r="D12" s="457"/>
      <c r="E12" s="457"/>
      <c r="F12" s="458"/>
    </row>
    <row r="13" spans="1:7" ht="32.25" customHeight="1" thickBot="1">
      <c r="A13" s="585"/>
      <c r="B13" s="583"/>
      <c r="C13" s="459" t="s">
        <v>473</v>
      </c>
      <c r="D13" s="460" t="s">
        <v>474</v>
      </c>
      <c r="E13" s="460" t="s">
        <v>475</v>
      </c>
      <c r="F13" s="461" t="s">
        <v>476</v>
      </c>
      <c r="G13" s="462"/>
    </row>
    <row r="14" spans="1:7" ht="19.5" customHeight="1">
      <c r="A14" s="25" t="s">
        <v>479</v>
      </c>
      <c r="B14" s="463">
        <v>348925</v>
      </c>
      <c r="C14" s="463">
        <v>24928</v>
      </c>
      <c r="D14" s="464">
        <v>49856</v>
      </c>
      <c r="E14" s="464">
        <v>99712</v>
      </c>
      <c r="F14" s="465">
        <v>199357</v>
      </c>
      <c r="G14" s="466"/>
    </row>
    <row r="15" spans="1:7" ht="19.5" customHeight="1">
      <c r="A15" s="26" t="s">
        <v>480</v>
      </c>
      <c r="B15" s="467">
        <v>10375</v>
      </c>
      <c r="C15" s="520">
        <v>10375</v>
      </c>
      <c r="D15" s="468"/>
      <c r="E15" s="468"/>
      <c r="F15" s="469"/>
      <c r="G15" s="470"/>
    </row>
    <row r="16" spans="1:7" ht="19.5" customHeight="1">
      <c r="A16" s="471" t="s">
        <v>481</v>
      </c>
      <c r="B16" s="472">
        <v>216411</v>
      </c>
      <c r="C16" s="472">
        <v>216411</v>
      </c>
      <c r="D16" s="473"/>
      <c r="E16" s="473"/>
      <c r="F16" s="474"/>
      <c r="G16" s="470"/>
    </row>
    <row r="17" spans="1:7" ht="19.5" customHeight="1">
      <c r="A17" s="471" t="s">
        <v>482</v>
      </c>
      <c r="B17" s="472">
        <v>82263</v>
      </c>
      <c r="C17" s="472"/>
      <c r="D17" s="473">
        <v>1000</v>
      </c>
      <c r="E17" s="473">
        <v>81263</v>
      </c>
      <c r="F17" s="474"/>
      <c r="G17" s="470"/>
    </row>
    <row r="18" spans="1:7" ht="19.5" customHeight="1">
      <c r="A18" s="471" t="s">
        <v>483</v>
      </c>
      <c r="B18" s="472">
        <v>279</v>
      </c>
      <c r="C18" s="472">
        <v>279</v>
      </c>
      <c r="D18" s="473"/>
      <c r="E18" s="473"/>
      <c r="F18" s="474"/>
      <c r="G18" s="470"/>
    </row>
    <row r="19" spans="1:7" ht="19.5" customHeight="1">
      <c r="A19" s="26" t="s">
        <v>484</v>
      </c>
      <c r="B19" s="467">
        <v>4302</v>
      </c>
      <c r="C19" s="467">
        <v>4302</v>
      </c>
      <c r="D19" s="468"/>
      <c r="E19" s="468"/>
      <c r="F19" s="469"/>
      <c r="G19" s="470"/>
    </row>
    <row r="20" spans="1:7" ht="19.5" customHeight="1">
      <c r="A20" s="475" t="s">
        <v>477</v>
      </c>
      <c r="B20" s="467">
        <v>0</v>
      </c>
      <c r="C20" s="467">
        <v>0</v>
      </c>
      <c r="D20" s="468">
        <v>1209</v>
      </c>
      <c r="E20" s="468">
        <v>6448</v>
      </c>
      <c r="F20" s="468">
        <v>20131</v>
      </c>
      <c r="G20" s="470"/>
    </row>
    <row r="21" spans="1:7" ht="19.5" customHeight="1">
      <c r="A21" s="26" t="s">
        <v>478</v>
      </c>
      <c r="B21" s="467">
        <v>0</v>
      </c>
      <c r="C21" s="467">
        <v>0</v>
      </c>
      <c r="D21" s="468">
        <v>390</v>
      </c>
      <c r="E21" s="468">
        <v>2080</v>
      </c>
      <c r="F21" s="468">
        <v>6449</v>
      </c>
      <c r="G21" s="470"/>
    </row>
    <row r="22" spans="1:7" ht="19.5" customHeight="1">
      <c r="A22" s="492" t="s">
        <v>485</v>
      </c>
      <c r="B22" s="467">
        <v>446805</v>
      </c>
      <c r="C22" s="467">
        <v>446805</v>
      </c>
      <c r="D22" s="468"/>
      <c r="E22" s="468"/>
      <c r="F22" s="468"/>
      <c r="G22" s="470"/>
    </row>
    <row r="23" spans="1:7" ht="19.5" customHeight="1" thickBot="1">
      <c r="A23" s="493" t="s">
        <v>488</v>
      </c>
      <c r="B23" s="472"/>
      <c r="C23" s="472"/>
      <c r="D23" s="473"/>
      <c r="E23" s="473"/>
      <c r="F23" s="473"/>
      <c r="G23" s="470"/>
    </row>
    <row r="24" spans="1:7" s="118" customFormat="1" ht="38.25" customHeight="1" thickBot="1">
      <c r="A24" s="476" t="s">
        <v>9</v>
      </c>
      <c r="B24" s="477">
        <f>SUM(B14:B22)</f>
        <v>1109360</v>
      </c>
      <c r="C24" s="477">
        <f>SUM(C14:C22)</f>
        <v>703100</v>
      </c>
      <c r="D24" s="477">
        <f>SUM(D14:D22)</f>
        <v>52455</v>
      </c>
      <c r="E24" s="477">
        <f>SUM(E14:E22)</f>
        <v>189503</v>
      </c>
      <c r="F24" s="494">
        <f>SUM(F14:F22)</f>
        <v>225937</v>
      </c>
      <c r="G24" s="478"/>
    </row>
    <row r="25" spans="1:6" ht="15.75">
      <c r="A25" s="10"/>
      <c r="B25" s="10"/>
      <c r="C25" s="10"/>
      <c r="D25" s="10"/>
      <c r="E25" s="10"/>
      <c r="F25" s="10"/>
    </row>
    <row r="26" ht="15.75">
      <c r="A26" s="479"/>
    </row>
  </sheetData>
  <mergeCells count="4">
    <mergeCell ref="B12:B13"/>
    <mergeCell ref="A12:A13"/>
    <mergeCell ref="D3:F3"/>
    <mergeCell ref="E2:F2"/>
  </mergeCells>
  <printOptions horizontalCentered="1"/>
  <pageMargins left="0.7874015748031497" right="0.7874015748031497" top="0.984251968503937" bottom="0.984251968503937" header="0.5118110236220472" footer="0.9055118110236221"/>
  <pageSetup fitToHeight="1" fitToWidth="1" horizontalDpi="180" verticalDpi="18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2011-10-21T09:10:17Z</cp:lastPrinted>
  <dcterms:created xsi:type="dcterms:W3CDTF">2003-01-09T09:58:10Z</dcterms:created>
  <dcterms:modified xsi:type="dcterms:W3CDTF">2011-10-21T09:48:04Z</dcterms:modified>
  <cp:category/>
  <cp:version/>
  <cp:contentType/>
  <cp:contentStatus/>
</cp:coreProperties>
</file>