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0" windowWidth="9195" windowHeight="4755" tabRatio="597" activeTab="1"/>
  </bookViews>
  <sheets>
    <sheet name="1. sz. melléklet" sheetId="1" r:id="rId1"/>
    <sheet name="szakfeladatos" sheetId="2" r:id="rId2"/>
    <sheet name="felhalm.bev." sheetId="3" r:id="rId3"/>
    <sheet name="gördülő tervezés " sheetId="4" r:id="rId4"/>
    <sheet name="tartalék" sheetId="5" r:id="rId5"/>
    <sheet name="finanszírozási" sheetId="6" r:id="rId6"/>
  </sheets>
  <definedNames/>
  <calcPr fullCalcOnLoad="1"/>
</workbook>
</file>

<file path=xl/sharedStrings.xml><?xml version="1.0" encoding="utf-8"?>
<sst xmlns="http://schemas.openxmlformats.org/spreadsheetml/2006/main" count="441" uniqueCount="365">
  <si>
    <t>adatok: eFt-ban</t>
  </si>
  <si>
    <t>MEGNEVEZÉS</t>
  </si>
  <si>
    <t>I. INTÉZMÉNYI KIADÁSOK</t>
  </si>
  <si>
    <t>II. ÖNKORMÁNYZATI BEVÉTELEK</t>
  </si>
  <si>
    <t>Önkormányzati működési bevételek</t>
  </si>
  <si>
    <t>1./ Intézményi tevékenységek bevételei</t>
  </si>
  <si>
    <t>2./ Sajátos működési bevételek</t>
  </si>
  <si>
    <t>- helyi adók, pótlék</t>
  </si>
  <si>
    <t>- gépjárműadó</t>
  </si>
  <si>
    <t>Összesen:</t>
  </si>
  <si>
    <t>II. ÖNKORMÁNYZATI KIADÁSOK</t>
  </si>
  <si>
    <t>1./ Normatív és egyéb állami támogatás</t>
  </si>
  <si>
    <t>Működési kiadások</t>
  </si>
  <si>
    <t>Felhalmozási jellegű kiadások</t>
  </si>
  <si>
    <t>Hitelek, törlesztés</t>
  </si>
  <si>
    <t>Működési hitel</t>
  </si>
  <si>
    <t>Megnevezés</t>
  </si>
  <si>
    <t>bevételi  és  kiadási  előirányzata  szakfeladatonként</t>
  </si>
  <si>
    <t>Műk.</t>
  </si>
  <si>
    <t>Felhalm.</t>
  </si>
  <si>
    <t>Tám.</t>
  </si>
  <si>
    <t>Értékp.</t>
  </si>
  <si>
    <t>Pénzf.</t>
  </si>
  <si>
    <t>Hitel</t>
  </si>
  <si>
    <t>bev.</t>
  </si>
  <si>
    <t>pe.átv.</t>
  </si>
  <si>
    <t>n.bev.</t>
  </si>
  <si>
    <t>kiadások</t>
  </si>
  <si>
    <t>kiad.</t>
  </si>
  <si>
    <t>pe.átad.</t>
  </si>
  <si>
    <t>kiadásai</t>
  </si>
  <si>
    <t>Szakfeladat megnevezése</t>
  </si>
  <si>
    <t>Összesen</t>
  </si>
  <si>
    <t>rendelethez</t>
  </si>
  <si>
    <t>Hosszú lejáratú hitel</t>
  </si>
  <si>
    <t>A működési és fejlesztési célú bevételek és kiadások</t>
  </si>
  <si>
    <t>I. Működési bevételek és kiadások</t>
  </si>
  <si>
    <t>Intézményi működési bevételek (levonva a felhalmozási ÁFA-vissza-térülések, értékesített tárgyi eszközök és immateriális javak ÁFA-ja</t>
  </si>
  <si>
    <t>Önkormányzatok sajátos működési bevételei</t>
  </si>
  <si>
    <t>Önkormányzatok költségvetési támogatása és átengedettt személyi jövedelemadó bevétele</t>
  </si>
  <si>
    <t>Működési célú pénzeszközátvétel</t>
  </si>
  <si>
    <t>Működési célú kölcsönök visszatérülése, igénybevétele</t>
  </si>
  <si>
    <t>Rövid lejáratú hitel</t>
  </si>
  <si>
    <t>Rövid lejáratú értékpapírok értékesítése, kibocsátása</t>
  </si>
  <si>
    <t>Működési célú előző évi pénzmaradvány igénybevétele</t>
  </si>
  <si>
    <t>Működési célú bevételek összesen:</t>
  </si>
  <si>
    <t>Személyi juttatások</t>
  </si>
  <si>
    <t>Munkaadókat terhelő járulékok</t>
  </si>
  <si>
    <t>Dologi kiadások és egyéb folyó kiadások (levonva az értékesített tárgyi eszközök és immateriális javak utáni ÁFA-befizetés és kamatkifizetés)</t>
  </si>
  <si>
    <t>Működési célú pénzeszközátadás, egyéb támogatás</t>
  </si>
  <si>
    <t>Ellátottak pénzbeli juttatása</t>
  </si>
  <si>
    <t>Működési célú kölcsönök nyújtása és törlesztése</t>
  </si>
  <si>
    <t>Rövid lejáratú hitel visszafizetése</t>
  </si>
  <si>
    <t>Rövid lejáratú hitel kamata</t>
  </si>
  <si>
    <t>Rövid lejáratú értékpapírok beváltása, vásárlása</t>
  </si>
  <si>
    <t>Tartalékok</t>
  </si>
  <si>
    <t>Működési célú kiadások összesen:</t>
  </si>
  <si>
    <t>Önkormányzatok felhalmozási és tőke jellegű bevételei</t>
  </si>
  <si>
    <t>Felhalmozáci célú pénzeszközátvétel</t>
  </si>
  <si>
    <t>Felhalmozási ÁFA visszatérülése</t>
  </si>
  <si>
    <t>Értékesített tárgyi eszközök és immateriális javak ÁFA-ja</t>
  </si>
  <si>
    <t>Felhalmozási célú kölcsönök visszatérülése, igénybevétele</t>
  </si>
  <si>
    <t>Hosszú lejáratú értékpapírok kibocsátása</t>
  </si>
  <si>
    <t>Felhalmozási célú előző évi pénzmaradvány igénybevétele</t>
  </si>
  <si>
    <t>Felhalmozási célú bevételek összesen:</t>
  </si>
  <si>
    <t>Felhalmozási kiadások (ÁFA-val együtt)</t>
  </si>
  <si>
    <t>Felújítási kiadások (ÁFA-val együtt)</t>
  </si>
  <si>
    <t>Értékesített tárgyi eszközök, immateriális javak utáni ÁFA-befizetés</t>
  </si>
  <si>
    <t>Felhalmozási célú pénzeszközátadás</t>
  </si>
  <si>
    <t>Felhalmozási célú kölcsönök nyújtása és törlesztése</t>
  </si>
  <si>
    <t>Hosszú lejáratú hitel visszafizetése</t>
  </si>
  <si>
    <t>Hosszú lejáratú hitel kamata</t>
  </si>
  <si>
    <t>Hosszú lejáratú értékpapírok beváltása</t>
  </si>
  <si>
    <t>Felhalmozási célú kiadások összesen</t>
  </si>
  <si>
    <t>Önkormányzat bevételei összesen</t>
  </si>
  <si>
    <t>Önkormányzat kiadásai összesen:</t>
  </si>
  <si>
    <t xml:space="preserve">Tiszavasvári Város Önkormányzata </t>
  </si>
  <si>
    <t>Céltartalékok:</t>
  </si>
  <si>
    <t>Céltartalékok összesen:</t>
  </si>
  <si>
    <t>Pénzforgalom nélküli kiadások összesen:</t>
  </si>
  <si>
    <t>előirányzat-felhasználási ütemterve</t>
  </si>
  <si>
    <t>I.</t>
  </si>
  <si>
    <t>II.</t>
  </si>
  <si>
    <t>III.</t>
  </si>
  <si>
    <t>IV.</t>
  </si>
  <si>
    <t>V.</t>
  </si>
  <si>
    <t>VI.</t>
  </si>
  <si>
    <t>VII.</t>
  </si>
  <si>
    <t>VIII.</t>
  </si>
  <si>
    <t>IX.</t>
  </si>
  <si>
    <t>X.</t>
  </si>
  <si>
    <t>XI.</t>
  </si>
  <si>
    <t>XII.</t>
  </si>
  <si>
    <t>BEVÉTELEK ÖSSZESEN:</t>
  </si>
  <si>
    <t>KIADÁSOK ÖSSZESEN:</t>
  </si>
  <si>
    <t>bevételei</t>
  </si>
  <si>
    <t>Előirányzat</t>
  </si>
  <si>
    <t>Előirányzat-felhasználás havi ütemezése</t>
  </si>
  <si>
    <t>Dologi kiadások és egyéb folyó kiadások (levonva az értékesített tárgyi eszk. és immat. javak utáni ÁFA-befizetés és kamatkifizetés)</t>
  </si>
  <si>
    <t>- céltartalék</t>
  </si>
  <si>
    <t>Általános tartalék</t>
  </si>
  <si>
    <t>- általános tartalék</t>
  </si>
  <si>
    <t>I. INTÉZMÉNYI SAJÁT BEVÉTEL</t>
  </si>
  <si>
    <t>Felhalmozási kiadások</t>
  </si>
  <si>
    <t>Támogatás, pe. átadás</t>
  </si>
  <si>
    <t>Kölcsönök nyújtása</t>
  </si>
  <si>
    <t>Kölcsönök megtérülése</t>
  </si>
  <si>
    <t>Felhalmozási és hosszú lejáratú hitel</t>
  </si>
  <si>
    <r>
      <t>adatok:</t>
    </r>
    <r>
      <rPr>
        <i/>
        <sz val="10"/>
        <rFont val="Times New Roman CE"/>
        <family val="1"/>
      </rPr>
      <t xml:space="preserve"> eFt-ban</t>
    </r>
  </si>
  <si>
    <t>n. kiad.</t>
  </si>
  <si>
    <t>bevételi  és  kiadási  előirányzata</t>
  </si>
  <si>
    <t>BEVÉTELEK</t>
  </si>
  <si>
    <t>KIADÁSOK</t>
  </si>
  <si>
    <t>- Le: intézményi támogatás</t>
  </si>
  <si>
    <t>ÖSSZESEN:</t>
  </si>
  <si>
    <t>hitel, kölcs.</t>
  </si>
  <si>
    <t>- intézményi (bérleti díjak, környv. bírság)</t>
  </si>
  <si>
    <t>Intézményi működési bevételek (levonva a felhalmozási ÁFA-vissza-térülések, értékesített tárgyi eszközök és immateriális javak ÁFA-ja, működési célú pénzeszköz-átvétel államháztartáson kívülről)</t>
  </si>
  <si>
    <t>Működési célú pénzeszközátvétel államháztartáson kívülről</t>
  </si>
  <si>
    <t>Támogatásértékű működési bevétel</t>
  </si>
  <si>
    <t>Továbbadási (lebonyolítási) célú működési bevétel</t>
  </si>
  <si>
    <t>Működési célú pénzeszközátadás államháztartáson kívülre, egyéb támogatás</t>
  </si>
  <si>
    <t>Támogatásértékű működési kiadás</t>
  </si>
  <si>
    <t>Továbbadási (lebonyolítási) célú működési kiadás</t>
  </si>
  <si>
    <t>Önkormányzatok felhalmozási és tőke jellegű bevételei (levonva a felhalmozási célú pénzeszköz-átvétel államháztartáson kívülről)</t>
  </si>
  <si>
    <t>Önkormányzatok sajátos felhalmozási és tőke bevételei</t>
  </si>
  <si>
    <t>Fejlesztési célú támogatások</t>
  </si>
  <si>
    <t>Felhalmozáci célú pénzeszközátvétel államháztartáson kívülről</t>
  </si>
  <si>
    <t>Támogatásértékű felhalmozási bevétel</t>
  </si>
  <si>
    <t>Továbbadási (lebonyolítási) célú felhalmozási bevétel</t>
  </si>
  <si>
    <t>Felhalmozási célú pénzeszközátadás államháztartáson kívülre</t>
  </si>
  <si>
    <t>Támogatásértékű felhalmozási kiadás</t>
  </si>
  <si>
    <t>Továbbadási (lebonyolítási) célú felhalmozási kiadás</t>
  </si>
  <si>
    <t>I. INTÉZMÉNYI KIADÁSOK ÖSSZESEN:</t>
  </si>
  <si>
    <t>II. ÖNKORMÁNYZATI KIADÁSOK ÖSSZESEN</t>
  </si>
  <si>
    <t>Támogatások, pénzeszköz-átvételek összesen:</t>
  </si>
  <si>
    <t>Önkormányzati működési bevételek összesen</t>
  </si>
  <si>
    <t>Önkormányzat felhalmozási és tőke jellegű bevételei</t>
  </si>
  <si>
    <t>Támogatások, pénzeszköz-átvételek</t>
  </si>
  <si>
    <t>Támogatások, pénzeszköz-átadások</t>
  </si>
  <si>
    <t>I+II. KÖLTSÉGVETÉS BEVÉTELEI MINDÖSSZESEN</t>
  </si>
  <si>
    <t>I+II. KÖLTSÉGVETÉS KIADÁSAI MINDÖSSZESEN</t>
  </si>
  <si>
    <t>2./ Működési célra átvett pénzeszközök</t>
  </si>
  <si>
    <t>3./ Fejlesztési célra átvett pénzeszközök</t>
  </si>
  <si>
    <t>II. ÖNKORMÁNYZATI BEVÉTELEK ÖSSZESEN</t>
  </si>
  <si>
    <t>Pénzforgalom nélküli kiadások</t>
  </si>
  <si>
    <t>Felhalmozási és tőkejellegű bevételek és kiadások</t>
  </si>
  <si>
    <t>eFt</t>
  </si>
  <si>
    <t>Sor-sz.</t>
  </si>
  <si>
    <t>B e v é t e l e k</t>
  </si>
  <si>
    <t>1.</t>
  </si>
  <si>
    <t>Támogatások (2+...+8)</t>
  </si>
  <si>
    <t>2.</t>
  </si>
  <si>
    <t>• Címzett és céltámogatás</t>
  </si>
  <si>
    <t>3.</t>
  </si>
  <si>
    <t>• Leghátrányosabb helyzetű kistérs. felzárkóztat. támogatása</t>
  </si>
  <si>
    <t>4.</t>
  </si>
  <si>
    <t>• Fejlesztési és vis maior támogatás</t>
  </si>
  <si>
    <t>5.</t>
  </si>
  <si>
    <t xml:space="preserve">  ebből: működési c. vis maior tám. </t>
  </si>
  <si>
    <t>6.</t>
  </si>
  <si>
    <t xml:space="preserve">• Szakmai és informatikai fejlesztési feladatok </t>
  </si>
  <si>
    <t xml:space="preserve">  támogatása</t>
  </si>
  <si>
    <t>7.</t>
  </si>
  <si>
    <t xml:space="preserve">• Központosított támogatásokból felhalm. célú </t>
  </si>
  <si>
    <t>8.</t>
  </si>
  <si>
    <t xml:space="preserve">• Egyéb tám. felhalm. c. </t>
  </si>
  <si>
    <t>9.</t>
  </si>
  <si>
    <t>Társ. gazd. és infrastr. szempontból elmaradott települések támogatása</t>
  </si>
  <si>
    <t>Lakáshoz jutás támogatása</t>
  </si>
  <si>
    <t>10.</t>
  </si>
  <si>
    <t xml:space="preserve">Megyei önk. SZJA bev-ből felh-i célú 22% </t>
  </si>
  <si>
    <t>11.</t>
  </si>
  <si>
    <t>Felhalmozási célú pénzeszközátvétel</t>
  </si>
  <si>
    <t>12.</t>
  </si>
  <si>
    <t>ebből:</t>
  </si>
  <si>
    <t>felh-i c. fordított szakképzési támogatás *</t>
  </si>
  <si>
    <t>13.</t>
  </si>
  <si>
    <t>Magánsz. kommunális adója</t>
  </si>
  <si>
    <t>14.</t>
  </si>
  <si>
    <t>Magánsz. á. befiz. építm.- és telek- és luxusadó 20 %-a *</t>
  </si>
  <si>
    <t>15.</t>
  </si>
  <si>
    <t>Felhalmozási és tőkejellegű bevételek</t>
  </si>
  <si>
    <t>16.</t>
  </si>
  <si>
    <t>önkorm. lakásértékesítés bevétele *</t>
  </si>
  <si>
    <t>17.</t>
  </si>
  <si>
    <t>Áh-on kívülről szárm. bef. pü-i eszk. kamata</t>
  </si>
  <si>
    <t>18.</t>
  </si>
  <si>
    <t>Előző évi maradv., eredm. felhalmozási része *</t>
  </si>
  <si>
    <t>19.</t>
  </si>
  <si>
    <t>20.</t>
  </si>
  <si>
    <t>- lakásértékesítés elsz-i számla egyenlege *</t>
  </si>
  <si>
    <t>21.</t>
  </si>
  <si>
    <t>Felhalmozási ÁFA visszatérülés</t>
  </si>
  <si>
    <t>22.</t>
  </si>
  <si>
    <t>Értékesített tárgyi eszk. és immat. javak ÁFA-ja</t>
  </si>
  <si>
    <t>23.</t>
  </si>
  <si>
    <t>Korábban nyújtott kölcsönök visszatérülése</t>
  </si>
  <si>
    <t>(csak fejlesztési célú)</t>
  </si>
  <si>
    <t>24.</t>
  </si>
  <si>
    <t>Felhalmozási célú hitel, kötvény kibocsátás *</t>
  </si>
  <si>
    <t>25.</t>
  </si>
  <si>
    <t>Éven belüli lejáratú értékpapír visszaváltása</t>
  </si>
  <si>
    <t>(csak fejlesztési bevételből lekötött) *</t>
  </si>
  <si>
    <t>26.</t>
  </si>
  <si>
    <t>B E V É T E L E K   Ö S S Z E S E N</t>
  </si>
  <si>
    <t>(1+9+10+11+13+14+15+17+18+21+...+25)</t>
  </si>
  <si>
    <t>27.</t>
  </si>
  <si>
    <t>működési célú kiadások finanszírozása *</t>
  </si>
  <si>
    <t>Előző évek fel nem használt maradv., eredménye</t>
  </si>
  <si>
    <t>K i a d á s o k</t>
  </si>
  <si>
    <t>- szakképzési tám-ból megvalósított felújítás *</t>
  </si>
  <si>
    <t>- közp. ei-ból és vis maior tám-ból megv. felúj. *</t>
  </si>
  <si>
    <t>- szakképzési tám-ból megvalósított beruházás *</t>
  </si>
  <si>
    <t>- közp. ei-ból és vis maior tám-ból megv. beruh.*</t>
  </si>
  <si>
    <t>Pénzügyi befektetések kiadásai</t>
  </si>
  <si>
    <t>Felhalmozási célú pénzeszközátadás, tám. értékű kiadás</t>
  </si>
  <si>
    <t>- lakáshoz jutás támogatása végleges jelleggel *</t>
  </si>
  <si>
    <t>- közp. ei-ból és vis maior tám-ból megv. átadás *</t>
  </si>
  <si>
    <t>Értékesített tárgyi e. immat. javak ÁFA befizetése</t>
  </si>
  <si>
    <t xml:space="preserve">Érékpapírok </t>
  </si>
  <si>
    <t>Felhalmozási célú kölcsönök nyújtása és visszafiz.</t>
  </si>
  <si>
    <t>Felhalmozási célú tartalék</t>
  </si>
  <si>
    <t xml:space="preserve">Saját rezsis beruházás kiadásai </t>
  </si>
  <si>
    <t>K I A D Á S O K   Ö S S Z E S E N</t>
  </si>
  <si>
    <t>(28+31+34+35+38+...+44)</t>
  </si>
  <si>
    <t>Fedezet nélküli kötelezettség-vállalások *</t>
  </si>
  <si>
    <r>
      <t xml:space="preserve">Felújítások ( ÁFA-val együtt) </t>
    </r>
    <r>
      <rPr>
        <b/>
        <vertAlign val="superscript"/>
        <sz val="8"/>
        <rFont val="Times New Roman CE"/>
        <family val="1"/>
      </rPr>
      <t>(1)</t>
    </r>
  </si>
  <si>
    <r>
      <t xml:space="preserve">Beruházási kiadások (ÁFA-val együtt) </t>
    </r>
    <r>
      <rPr>
        <b/>
        <vertAlign val="superscript"/>
        <sz val="8"/>
        <rFont val="Times New Roman CE"/>
        <family val="1"/>
      </rPr>
      <t>(1)</t>
    </r>
  </si>
  <si>
    <r>
      <t xml:space="preserve">Felhalmozási c. hitelvisszafiz., kötvényvisszavált. * </t>
    </r>
    <r>
      <rPr>
        <b/>
        <vertAlign val="superscript"/>
        <sz val="8"/>
        <rFont val="Times New Roman CE"/>
        <family val="1"/>
      </rPr>
      <t>(2)</t>
    </r>
  </si>
  <si>
    <r>
      <t xml:space="preserve">Felhalmozási célú hitelek kamata * </t>
    </r>
    <r>
      <rPr>
        <b/>
        <vertAlign val="superscript"/>
        <sz val="8"/>
        <rFont val="Times New Roman CE"/>
        <family val="1"/>
      </rPr>
      <t>(2)</t>
    </r>
  </si>
  <si>
    <t>- SZJA-helyben maradó és jöv.kül.mérs.</t>
  </si>
  <si>
    <t>Felhalmozási kölcsön visszatérülés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</si>
  <si>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</si>
  <si>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</si>
  <si>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</si>
  <si>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</si>
  <si>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</si>
  <si>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</si>
  <si>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</si>
  <si>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</si>
  <si>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</si>
  <si>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</si>
  <si>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</si>
  <si>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</si>
  <si>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</si>
  <si>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</si>
  <si>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</si>
  <si>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</si>
  <si>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</si>
  <si>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</si>
  <si>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</si>
  <si>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Beruházási kiadások (ÁFA-val)</t>
  </si>
  <si>
    <t>(31. sor részletezése)</t>
  </si>
  <si>
    <t xml:space="preserve">Összesen: </t>
  </si>
  <si>
    <t>Európai uniós támogatással megvalósuló projektek bevételei és kiadásai</t>
  </si>
  <si>
    <t>Bevételek</t>
  </si>
  <si>
    <t>Kiadások</t>
  </si>
  <si>
    <t>Megnevezés                                            Forrás</t>
  </si>
  <si>
    <t>- Normatíva visszafizetés miatti tartalék</t>
  </si>
  <si>
    <t>- Egyéb tartalék</t>
  </si>
  <si>
    <t>Pénzforgalom nélküli bevételek</t>
  </si>
  <si>
    <t xml:space="preserve">  ebből:    Szakképzési hozzájárulás</t>
  </si>
  <si>
    <t>Szennyvíz gyűjtése, tisztítása, elhelyezése</t>
  </si>
  <si>
    <t>Települési hulladék vegyes (ömlesztett) begyűjtése</t>
  </si>
  <si>
    <t>Talaj és talajvíz szennyeződésmentesítése</t>
  </si>
  <si>
    <t>Lakó- és nem lakóépület építés</t>
  </si>
  <si>
    <t>Városi és elővárosi közúti személyszállítás</t>
  </si>
  <si>
    <t>Folyóirat, időszaki kiadvány kiadása</t>
  </si>
  <si>
    <t>Lakóingatlan bérbeadása, üzemeltetése</t>
  </si>
  <si>
    <t>Nem lakóingatlan bérbeadása, üzemeltetése</t>
  </si>
  <si>
    <t>Önkormányzati jogalkotás</t>
  </si>
  <si>
    <t>Területi általános végrehajtó igazgatási tevékenység</t>
  </si>
  <si>
    <t>Önkorm. és többc.kistérs.társulások igazgatási tev.</t>
  </si>
  <si>
    <t>Települési kisebbségi önk. igazgatási tevékenysége</t>
  </si>
  <si>
    <t>Adó, illeték kiszabása, beszedése, adóellenőrzés</t>
  </si>
  <si>
    <t>Önk. közbesz. elj. lebonyolításával összef. szolg.</t>
  </si>
  <si>
    <t>Közvilágítás</t>
  </si>
  <si>
    <t>Város-, községgazdálkodási m.n.s. szolgáltatások</t>
  </si>
  <si>
    <t>Önk., többc. kistérségi társulások elszámolásai</t>
  </si>
  <si>
    <t>Finanszírozási műveletek</t>
  </si>
  <si>
    <t>Önk. elszámolásai a költségvetési szervekkel</t>
  </si>
  <si>
    <t>A polgári védelem ágazati feladatai</t>
  </si>
  <si>
    <t>Ár- és belvízvédelemmel összefüggő tevékenységek</t>
  </si>
  <si>
    <t>Egyéb oktatási kiegészítő tevékenység</t>
  </si>
  <si>
    <t>Kábítószer megelőzés programjai</t>
  </si>
  <si>
    <t>Egyéb betegségmegelőzés, népegészségügyi ellátás</t>
  </si>
  <si>
    <t>Önk. szociális támogatások finanszírozása</t>
  </si>
  <si>
    <t>Rendszeres szociális segély</t>
  </si>
  <si>
    <t>Időskorúak járadéka</t>
  </si>
  <si>
    <t>Lakásfenntartási támogatás normatív alapon</t>
  </si>
  <si>
    <t>Helyi rendszeres lakásfenntartási támogatás</t>
  </si>
  <si>
    <t>Ápolási díj alanyi jogon</t>
  </si>
  <si>
    <t>Ápolási díj méltányossági alapon</t>
  </si>
  <si>
    <t>Kiegészítő gyermekvédelmi támogatás</t>
  </si>
  <si>
    <t>Óvodáztatási támogatás</t>
  </si>
  <si>
    <t>Átmeneti segély</t>
  </si>
  <si>
    <t>Rendkívüli gyermekvédelmi támogatás</t>
  </si>
  <si>
    <t>Mozgáskorlátozottak közlekedési támogatása</t>
  </si>
  <si>
    <t>Közgyógyellátás</t>
  </si>
  <si>
    <t>Köztemetés</t>
  </si>
  <si>
    <t>Civil szervezetek működési támogatása</t>
  </si>
  <si>
    <t>Közcélú foglalkoztatás</t>
  </si>
  <si>
    <t>Közhasznú foglalkoztatás</t>
  </si>
  <si>
    <t>Versenysport-tevékenység és támogatása</t>
  </si>
  <si>
    <t>M.n.s. egyéb közösségi, társadalmi tevékenység</t>
  </si>
  <si>
    <t xml:space="preserve">  Üdülő Viziközmű Társulati óvadék</t>
  </si>
  <si>
    <t>Közutak, hidak üzemeltetése, fenntartása</t>
  </si>
  <si>
    <t>Társ.-i tevékenységekkel összefüggő ter. ig.</t>
  </si>
  <si>
    <t xml:space="preserve">  vis maior és közp. tám. maradványa</t>
  </si>
  <si>
    <t>1</t>
  </si>
  <si>
    <t>2</t>
  </si>
  <si>
    <t>3</t>
  </si>
  <si>
    <t>4</t>
  </si>
  <si>
    <t>5</t>
  </si>
  <si>
    <t>- Civil Ház kialakítása</t>
  </si>
  <si>
    <t>- Polg. Hiv. akadálymentesítés</t>
  </si>
  <si>
    <t>- Helyi adók és bírság</t>
  </si>
  <si>
    <t>- Gépjárműadó</t>
  </si>
  <si>
    <t>- Talajterhelési díj, helyszíni bírság</t>
  </si>
  <si>
    <t>- Tűzoltóság támogatása</t>
  </si>
  <si>
    <t>- Polgárőrség támogatása</t>
  </si>
  <si>
    <t xml:space="preserve">- Lak. nem lak. bérleti díja, nem lak.ért.bev. </t>
  </si>
  <si>
    <t>- SZJA</t>
  </si>
  <si>
    <t>- Állami támogatás</t>
  </si>
  <si>
    <t>Működési célú pénzmaradvány igénybe vétele</t>
  </si>
  <si>
    <t xml:space="preserve">Tiszavasvári Város Önkormányzata 2011. évi költségvetésének </t>
  </si>
  <si>
    <t>2011. évi előirányzat</t>
  </si>
  <si>
    <t>2011. év</t>
  </si>
  <si>
    <t>Az önkormányzat 2011. évi költségvetésének</t>
  </si>
  <si>
    <t>2011. évi eredeti előirányzat</t>
  </si>
  <si>
    <t xml:space="preserve">2011-2012-2013. évi alakulása </t>
  </si>
  <si>
    <t xml:space="preserve">2011. évi költségvetésében rendelkezésre álló tartalékok </t>
  </si>
  <si>
    <t>Tiszavasvári Város Önkormányzata 2011. évi költségvetésének</t>
  </si>
  <si>
    <t>Óvodai kazán felújítás</t>
  </si>
  <si>
    <t>Út-autópálya építés-Kerékpárút építés</t>
  </si>
  <si>
    <t>Egyéb m.n.s. építés-Strand körépület építés</t>
  </si>
  <si>
    <t>Múzeum támogatása</t>
  </si>
  <si>
    <t>Kerékpárút építés</t>
  </si>
  <si>
    <t>Strand körépület építés</t>
  </si>
  <si>
    <t>Ügyviteli eszközök beszerzése</t>
  </si>
  <si>
    <t>Tervek, programok</t>
  </si>
  <si>
    <t>Intézményi beruházások ( szakképzési hozzájárulás terhére )</t>
  </si>
  <si>
    <t>Polgármesteri Hivatal akadálymentesítése</t>
  </si>
  <si>
    <t>Civil-Ház kialakítás</t>
  </si>
  <si>
    <t>Önkormányzatok költségvetési támogatása és átengedett személyi jövedelemadó bevétele</t>
  </si>
  <si>
    <t>Felújítási előirányzatok</t>
  </si>
  <si>
    <t>Egyesített Óvodai Intézmény kazán felújítás</t>
  </si>
  <si>
    <t>Pogármesteri Hivatal- riasztó szerelés</t>
  </si>
  <si>
    <t>Váci M. Ígimnázium épületenergetikai fejlesztés</t>
  </si>
  <si>
    <t>Váci M. Gimn. energetikai fejl.</t>
  </si>
  <si>
    <t>- Önkormányzati létesítmények felújítási kerete F</t>
  </si>
  <si>
    <t>- Lakásfelújítási Alap F</t>
  </si>
  <si>
    <t>Felhalmozási céltartalék- OTP Optima F</t>
  </si>
  <si>
    <t>Tiszavasvári Középiskola VMG energetikai fejlesztés saját ereje F</t>
  </si>
  <si>
    <t>- Magánlakások felúj.kerete F</t>
  </si>
  <si>
    <t>1. melléklet a   …../…...(……..) önk. rendelethez</t>
  </si>
  <si>
    <t xml:space="preserve">  a   …../…...(……..) önk. rendelethez</t>
  </si>
  <si>
    <t>2. melléklet</t>
  </si>
  <si>
    <t>3. melléklet a   …../…...(……..) önk. rendelethez</t>
  </si>
  <si>
    <r>
      <t xml:space="preserve"> 4. </t>
    </r>
    <r>
      <rPr>
        <i/>
        <sz val="8"/>
        <rFont val="Times New Roman CE"/>
        <family val="1"/>
      </rPr>
      <t>melléklet a   …../…...(……..) önk. rendelethez</t>
    </r>
  </si>
  <si>
    <t xml:space="preserve">   5. melléklet</t>
  </si>
  <si>
    <t xml:space="preserve">a   …/…..(…….) önk.  </t>
  </si>
  <si>
    <t xml:space="preserve">                   a   …../…...(……..) önk. rendelethez                      </t>
  </si>
  <si>
    <t>6. melléklet</t>
  </si>
</sst>
</file>

<file path=xl/styles.xml><?xml version="1.0" encoding="utf-8"?>
<styleSheet xmlns="http://schemas.openxmlformats.org/spreadsheetml/2006/main">
  <numFmts count="2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%"/>
    <numFmt numFmtId="165" formatCode="_-* #,##0.0\ _F_t_-;\-* #,##0.0\ _F_t_-;_-* &quot;-&quot;??\ _F_t_-;_-@_-"/>
    <numFmt numFmtId="166" formatCode="_-* #,##0\ _F_t_-;\-* #,##0\ _F_t_-;_-* &quot;-&quot;??\ _F_t_-;_-@_-"/>
    <numFmt numFmtId="167" formatCode="#,##0&quot;eFt&quot;"/>
    <numFmt numFmtId="168" formatCode="#,##0&quot; eFt&quot;"/>
    <numFmt numFmtId="169" formatCode="0.0"/>
    <numFmt numFmtId="170" formatCode="#,##0.0"/>
    <numFmt numFmtId="171" formatCode="_-* #,##0.000\ _F_t_-;\-* #,##0.000\ _F_t_-;_-* &quot;-&quot;??\ _F_t_-;_-@_-"/>
    <numFmt numFmtId="172" formatCode="_-* #,##0.0000\ _F_t_-;\-* #,##0.0000\ _F_t_-;_-* &quot;-&quot;??\ _F_t_-;_-@_-"/>
    <numFmt numFmtId="173" formatCode="_-* #,##0.0\ _F_t_-;\-* #,##0.0\ _F_t_-;_-* &quot;-&quot;?\ _F_t_-;_-@_-"/>
    <numFmt numFmtId="174" formatCode="&quot;H-&quot;0000"/>
    <numFmt numFmtId="175" formatCode="0.000"/>
    <numFmt numFmtId="176" formatCode="#,##0_ ;\-#,##0\ "/>
    <numFmt numFmtId="177" formatCode="[$-40E]yyyy\.\ mmmm\ d\."/>
  </numFmts>
  <fonts count="45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8"/>
      <name val="Times New Roman CE"/>
      <family val="0"/>
    </font>
    <font>
      <sz val="10"/>
      <name val="Times New Roman CE"/>
      <family val="1"/>
    </font>
    <font>
      <b/>
      <sz val="12"/>
      <name val="Times New Roman CE"/>
      <family val="1"/>
    </font>
    <font>
      <b/>
      <sz val="10"/>
      <name val="Times New Roman CE"/>
      <family val="0"/>
    </font>
    <font>
      <b/>
      <i/>
      <sz val="14"/>
      <name val="Times New Roman CE"/>
      <family val="0"/>
    </font>
    <font>
      <sz val="8"/>
      <name val="Times New Roman CE"/>
      <family val="1"/>
    </font>
    <font>
      <i/>
      <sz val="8"/>
      <name val="Times New Roman CE"/>
      <family val="0"/>
    </font>
    <font>
      <sz val="12"/>
      <name val="Times New Roman CE"/>
      <family val="1"/>
    </font>
    <font>
      <i/>
      <sz val="10"/>
      <name val="Times New Roman CE"/>
      <family val="1"/>
    </font>
    <font>
      <sz val="8"/>
      <name val="MS Sans Serif"/>
      <family val="0"/>
    </font>
    <font>
      <b/>
      <sz val="14"/>
      <name val="Times New Roman CE"/>
      <family val="1"/>
    </font>
    <font>
      <b/>
      <i/>
      <sz val="8"/>
      <name val="Times New Roman CE"/>
      <family val="0"/>
    </font>
    <font>
      <b/>
      <i/>
      <sz val="9"/>
      <name val="Times New Roman CE"/>
      <family val="1"/>
    </font>
    <font>
      <sz val="10"/>
      <name val="Arial"/>
      <family val="0"/>
    </font>
    <font>
      <b/>
      <i/>
      <sz val="13"/>
      <name val="Times New Roman CE"/>
      <family val="1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i/>
      <u val="single"/>
      <sz val="10"/>
      <name val="Times New Roman CE"/>
      <family val="1"/>
    </font>
    <font>
      <b/>
      <sz val="9"/>
      <name val="Times New Roman CE"/>
      <family val="1"/>
    </font>
    <font>
      <i/>
      <sz val="9"/>
      <name val="Times New Roman CE"/>
      <family val="1"/>
    </font>
    <font>
      <sz val="9"/>
      <name val="Times New Roman CE"/>
      <family val="1"/>
    </font>
    <font>
      <i/>
      <sz val="1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7"/>
      <name val="Times New Roman CE"/>
      <family val="1"/>
    </font>
    <font>
      <sz val="11"/>
      <name val="Times New Roman CE"/>
      <family val="1"/>
    </font>
    <font>
      <vertAlign val="superscript"/>
      <sz val="10"/>
      <name val="Times New Roman CE"/>
      <family val="1"/>
    </font>
    <font>
      <b/>
      <vertAlign val="superscript"/>
      <sz val="8"/>
      <name val="Times New Roman CE"/>
      <family val="1"/>
    </font>
    <font>
      <sz val="9"/>
      <color indexed="10"/>
      <name val="Times New Roman CE"/>
      <family val="1"/>
    </font>
    <font>
      <b/>
      <sz val="9"/>
      <color indexed="10"/>
      <name val="Times New Roman CE"/>
      <family val="1"/>
    </font>
    <font>
      <i/>
      <sz val="9"/>
      <color indexed="48"/>
      <name val="Times New Roman CE"/>
      <family val="1"/>
    </font>
    <font>
      <i/>
      <sz val="9"/>
      <color indexed="10"/>
      <name val="Times New Roman CE"/>
      <family val="1"/>
    </font>
    <font>
      <b/>
      <sz val="10"/>
      <color indexed="20"/>
      <name val="Times New Roman"/>
      <family val="1"/>
    </font>
    <font>
      <b/>
      <sz val="10"/>
      <color indexed="20"/>
      <name val="Times New Roman CE"/>
      <family val="0"/>
    </font>
    <font>
      <b/>
      <sz val="8"/>
      <color indexed="20"/>
      <name val="Times New Roman CE"/>
      <family val="0"/>
    </font>
    <font>
      <b/>
      <sz val="10"/>
      <color indexed="61"/>
      <name val="Times New Roman"/>
      <family val="1"/>
    </font>
    <font>
      <b/>
      <sz val="9"/>
      <color indexed="61"/>
      <name val="Times New Roman CE"/>
      <family val="0"/>
    </font>
    <font>
      <b/>
      <sz val="10"/>
      <color indexed="61"/>
      <name val="Times New Roman CE"/>
      <family val="0"/>
    </font>
    <font>
      <b/>
      <sz val="8"/>
      <color indexed="61"/>
      <name val="Times New Roman CE"/>
      <family val="0"/>
    </font>
    <font>
      <sz val="8"/>
      <color indexed="61"/>
      <name val="Times New Roman CE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66">
    <border>
      <left/>
      <right/>
      <top/>
      <bottom/>
      <diagonal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0" borderId="0">
      <alignment/>
      <protection/>
    </xf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1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50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8" fillId="0" borderId="0" xfId="0" applyFont="1" applyAlignment="1">
      <alignment horizontal="centerContinuous"/>
    </xf>
    <xf numFmtId="0" fontId="8" fillId="0" borderId="0" xfId="0" applyFont="1" applyAlignment="1">
      <alignment horizontal="centerContinuous"/>
    </xf>
    <xf numFmtId="0" fontId="0" fillId="0" borderId="0" xfId="0" applyBorder="1" applyAlignment="1">
      <alignment/>
    </xf>
    <xf numFmtId="0" fontId="9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11" fillId="0" borderId="0" xfId="0" applyFont="1" applyAlignment="1">
      <alignment/>
    </xf>
    <xf numFmtId="166" fontId="11" fillId="0" borderId="0" xfId="15" applyNumberFormat="1" applyFont="1" applyAlignment="1">
      <alignment/>
    </xf>
    <xf numFmtId="0" fontId="12" fillId="0" borderId="0" xfId="0" applyFont="1" applyAlignment="1">
      <alignment horizontal="right"/>
    </xf>
    <xf numFmtId="166" fontId="5" fillId="0" borderId="0" xfId="15" applyNumberFormat="1" applyFont="1" applyAlignment="1">
      <alignment/>
    </xf>
    <xf numFmtId="166" fontId="12" fillId="0" borderId="0" xfId="15" applyNumberFormat="1" applyFont="1" applyAlignment="1">
      <alignment horizontal="right"/>
    </xf>
    <xf numFmtId="0" fontId="0" fillId="0" borderId="0" xfId="0" applyAlignment="1">
      <alignment horizontal="centerContinuous"/>
    </xf>
    <xf numFmtId="0" fontId="10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13" fillId="0" borderId="0" xfId="0" applyFont="1" applyAlignment="1">
      <alignment/>
    </xf>
    <xf numFmtId="166" fontId="8" fillId="0" borderId="0" xfId="15" applyNumberFormat="1" applyFont="1" applyAlignment="1">
      <alignment horizontal="centerContinuous"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centerContinuous"/>
    </xf>
    <xf numFmtId="0" fontId="5" fillId="0" borderId="0" xfId="0" applyFont="1" applyAlignment="1">
      <alignment/>
    </xf>
    <xf numFmtId="0" fontId="7" fillId="2" borderId="1" xfId="0" applyFont="1" applyFill="1" applyBorder="1" applyAlignment="1">
      <alignment horizontal="centerContinuous"/>
    </xf>
    <xf numFmtId="0" fontId="7" fillId="2" borderId="2" xfId="0" applyFont="1" applyFill="1" applyBorder="1" applyAlignment="1">
      <alignment horizontal="centerContinuous"/>
    </xf>
    <xf numFmtId="0" fontId="7" fillId="2" borderId="3" xfId="0" applyFont="1" applyFill="1" applyBorder="1" applyAlignment="1">
      <alignment vertical="center" wrapText="1"/>
    </xf>
    <xf numFmtId="0" fontId="15" fillId="0" borderId="0" xfId="0" applyFont="1" applyAlignment="1">
      <alignment horizontal="centerContinuous"/>
    </xf>
    <xf numFmtId="0" fontId="16" fillId="0" borderId="0" xfId="0" applyFont="1" applyAlignment="1">
      <alignment horizontal="right"/>
    </xf>
    <xf numFmtId="0" fontId="1" fillId="0" borderId="0" xfId="0" applyFont="1" applyAlignment="1">
      <alignment/>
    </xf>
    <xf numFmtId="1" fontId="9" fillId="0" borderId="0" xfId="0" applyNumberFormat="1" applyFont="1" applyAlignment="1">
      <alignment/>
    </xf>
    <xf numFmtId="1" fontId="9" fillId="0" borderId="0" xfId="0" applyNumberFormat="1" applyFont="1" applyAlignment="1">
      <alignment/>
    </xf>
    <xf numFmtId="1" fontId="4" fillId="0" borderId="4" xfId="0" applyNumberFormat="1" applyFont="1" applyBorder="1" applyAlignment="1">
      <alignment horizontal="centerContinuous"/>
    </xf>
    <xf numFmtId="1" fontId="4" fillId="0" borderId="5" xfId="0" applyNumberFormat="1" applyFont="1" applyBorder="1" applyAlignment="1">
      <alignment horizontal="centerContinuous"/>
    </xf>
    <xf numFmtId="1" fontId="4" fillId="0" borderId="6" xfId="0" applyNumberFormat="1" applyFont="1" applyBorder="1" applyAlignment="1">
      <alignment horizontal="centerContinuous"/>
    </xf>
    <xf numFmtId="1" fontId="9" fillId="0" borderId="7" xfId="0" applyNumberFormat="1" applyFont="1" applyBorder="1" applyAlignment="1">
      <alignment vertical="center" wrapText="1"/>
    </xf>
    <xf numFmtId="1" fontId="9" fillId="0" borderId="8" xfId="0" applyNumberFormat="1" applyFont="1" applyBorder="1" applyAlignment="1">
      <alignment vertical="center" wrapText="1"/>
    </xf>
    <xf numFmtId="1" fontId="4" fillId="0" borderId="8" xfId="0" applyNumberFormat="1" applyFont="1" applyBorder="1" applyAlignment="1">
      <alignment vertical="center" wrapText="1"/>
    </xf>
    <xf numFmtId="1" fontId="4" fillId="2" borderId="9" xfId="0" applyNumberFormat="1" applyFont="1" applyFill="1" applyBorder="1" applyAlignment="1">
      <alignment vertical="center" wrapText="1"/>
    </xf>
    <xf numFmtId="1" fontId="14" fillId="0" borderId="0" xfId="0" applyNumberFormat="1" applyFont="1" applyAlignment="1">
      <alignment horizontal="centerContinuous"/>
    </xf>
    <xf numFmtId="166" fontId="12" fillId="0" borderId="0" xfId="15" applyNumberFormat="1" applyFont="1" applyAlignment="1">
      <alignment horizontal="center"/>
    </xf>
    <xf numFmtId="0" fontId="12" fillId="0" borderId="0" xfId="0" applyFont="1" applyAlignment="1">
      <alignment horizontal="center"/>
    </xf>
    <xf numFmtId="1" fontId="9" fillId="0" borderId="0" xfId="0" applyNumberFormat="1" applyFont="1" applyAlignment="1">
      <alignment horizontal="centerContinuous"/>
    </xf>
    <xf numFmtId="0" fontId="5" fillId="0" borderId="0" xfId="0" applyFont="1" applyBorder="1" applyAlignment="1">
      <alignment/>
    </xf>
    <xf numFmtId="166" fontId="6" fillId="0" borderId="10" xfId="15" applyNumberFormat="1" applyFont="1" applyBorder="1" applyAlignment="1">
      <alignment/>
    </xf>
    <xf numFmtId="166" fontId="11" fillId="0" borderId="10" xfId="15" applyNumberFormat="1" applyFont="1" applyBorder="1" applyAlignment="1" quotePrefix="1">
      <alignment/>
    </xf>
    <xf numFmtId="166" fontId="6" fillId="0" borderId="11" xfId="15" applyNumberFormat="1" applyFont="1" applyBorder="1" applyAlignment="1">
      <alignment/>
    </xf>
    <xf numFmtId="166" fontId="6" fillId="0" borderId="12" xfId="15" applyNumberFormat="1" applyFont="1" applyBorder="1" applyAlignment="1">
      <alignment/>
    </xf>
    <xf numFmtId="166" fontId="6" fillId="0" borderId="13" xfId="15" applyNumberFormat="1" applyFont="1" applyBorder="1" applyAlignment="1">
      <alignment/>
    </xf>
    <xf numFmtId="0" fontId="12" fillId="0" borderId="0" xfId="0" applyFont="1" applyAlignment="1">
      <alignment horizontal="right"/>
    </xf>
    <xf numFmtId="0" fontId="18" fillId="0" borderId="0" xfId="0" applyFont="1" applyAlignment="1">
      <alignment horizontal="centerContinuous"/>
    </xf>
    <xf numFmtId="0" fontId="21" fillId="0" borderId="0" xfId="0" applyFont="1" applyAlignment="1">
      <alignment horizontal="right"/>
    </xf>
    <xf numFmtId="0" fontId="5" fillId="0" borderId="10" xfId="0" applyFont="1" applyBorder="1" applyAlignment="1">
      <alignment/>
    </xf>
    <xf numFmtId="0" fontId="10" fillId="0" borderId="0" xfId="0" applyFont="1" applyAlignment="1">
      <alignment/>
    </xf>
    <xf numFmtId="166" fontId="5" fillId="0" borderId="0" xfId="15" applyNumberFormat="1" applyFont="1" applyBorder="1" applyAlignment="1">
      <alignment/>
    </xf>
    <xf numFmtId="166" fontId="5" fillId="0" borderId="0" xfId="15" applyNumberFormat="1" applyFont="1" applyBorder="1" applyAlignment="1">
      <alignment/>
    </xf>
    <xf numFmtId="166" fontId="6" fillId="0" borderId="14" xfId="15" applyNumberFormat="1" applyFont="1" applyBorder="1" applyAlignment="1">
      <alignment/>
    </xf>
    <xf numFmtId="166" fontId="6" fillId="0" borderId="15" xfId="15" applyNumberFormat="1" applyFont="1" applyBorder="1" applyAlignment="1">
      <alignment/>
    </xf>
    <xf numFmtId="166" fontId="6" fillId="0" borderId="16" xfId="15" applyNumberFormat="1" applyFont="1" applyBorder="1" applyAlignment="1">
      <alignment/>
    </xf>
    <xf numFmtId="166" fontId="11" fillId="0" borderId="17" xfId="15" applyNumberFormat="1" applyFont="1" applyBorder="1" applyAlignment="1" quotePrefix="1">
      <alignment/>
    </xf>
    <xf numFmtId="166" fontId="6" fillId="0" borderId="17" xfId="15" applyNumberFormat="1" applyFont="1" applyBorder="1" applyAlignment="1">
      <alignment/>
    </xf>
    <xf numFmtId="166" fontId="6" fillId="0" borderId="18" xfId="15" applyNumberFormat="1" applyFont="1" applyBorder="1" applyAlignment="1">
      <alignment/>
    </xf>
    <xf numFmtId="3" fontId="24" fillId="0" borderId="19" xfId="0" applyNumberFormat="1" applyFont="1" applyBorder="1" applyAlignment="1">
      <alignment/>
    </xf>
    <xf numFmtId="3" fontId="24" fillId="0" borderId="20" xfId="0" applyNumberFormat="1" applyFont="1" applyBorder="1" applyAlignment="1">
      <alignment/>
    </xf>
    <xf numFmtId="3" fontId="22" fillId="0" borderId="20" xfId="0" applyNumberFormat="1" applyFont="1" applyBorder="1" applyAlignment="1">
      <alignment/>
    </xf>
    <xf numFmtId="3" fontId="22" fillId="0" borderId="21" xfId="0" applyNumberFormat="1" applyFont="1" applyBorder="1" applyAlignment="1">
      <alignment/>
    </xf>
    <xf numFmtId="3" fontId="24" fillId="0" borderId="21" xfId="0" applyNumberFormat="1" applyFont="1" applyBorder="1" applyAlignment="1">
      <alignment/>
    </xf>
    <xf numFmtId="3" fontId="22" fillId="0" borderId="4" xfId="0" applyNumberFormat="1" applyFont="1" applyBorder="1" applyAlignment="1">
      <alignment horizontal="center"/>
    </xf>
    <xf numFmtId="3" fontId="22" fillId="0" borderId="5" xfId="0" applyNumberFormat="1" applyFont="1" applyBorder="1" applyAlignment="1">
      <alignment horizontal="center"/>
    </xf>
    <xf numFmtId="3" fontId="24" fillId="0" borderId="4" xfId="0" applyNumberFormat="1" applyFont="1" applyBorder="1" applyAlignment="1">
      <alignment horizontal="right"/>
    </xf>
    <xf numFmtId="3" fontId="23" fillId="0" borderId="21" xfId="0" applyNumberFormat="1" applyFont="1" applyBorder="1" applyAlignment="1">
      <alignment/>
    </xf>
    <xf numFmtId="3" fontId="23" fillId="0" borderId="19" xfId="0" applyNumberFormat="1" applyFont="1" applyBorder="1" applyAlignment="1">
      <alignment/>
    </xf>
    <xf numFmtId="3" fontId="22" fillId="0" borderId="19" xfId="0" applyNumberFormat="1" applyFont="1" applyBorder="1" applyAlignment="1">
      <alignment/>
    </xf>
    <xf numFmtId="3" fontId="22" fillId="0" borderId="1" xfId="0" applyNumberFormat="1" applyFont="1" applyBorder="1" applyAlignment="1">
      <alignment/>
    </xf>
    <xf numFmtId="0" fontId="7" fillId="0" borderId="0" xfId="0" applyFont="1" applyAlignment="1">
      <alignment horizontal="centerContinuous"/>
    </xf>
    <xf numFmtId="3" fontId="22" fillId="0" borderId="6" xfId="0" applyNumberFormat="1" applyFont="1" applyBorder="1" applyAlignment="1">
      <alignment/>
    </xf>
    <xf numFmtId="3" fontId="16" fillId="0" borderId="20" xfId="0" applyNumberFormat="1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6" fillId="0" borderId="22" xfId="0" applyFont="1" applyBorder="1" applyAlignment="1">
      <alignment/>
    </xf>
    <xf numFmtId="0" fontId="22" fillId="0" borderId="23" xfId="0" applyFont="1" applyBorder="1" applyAlignment="1">
      <alignment horizontal="center"/>
    </xf>
    <xf numFmtId="0" fontId="24" fillId="0" borderId="24" xfId="0" applyFont="1" applyBorder="1" applyAlignment="1">
      <alignment/>
    </xf>
    <xf numFmtId="0" fontId="24" fillId="0" borderId="25" xfId="0" applyFont="1" applyBorder="1" applyAlignment="1">
      <alignment/>
    </xf>
    <xf numFmtId="0" fontId="24" fillId="0" borderId="11" xfId="0" applyFont="1" applyBorder="1" applyAlignment="1">
      <alignment/>
    </xf>
    <xf numFmtId="0" fontId="22" fillId="0" borderId="12" xfId="0" applyFont="1" applyBorder="1" applyAlignment="1">
      <alignment/>
    </xf>
    <xf numFmtId="0" fontId="22" fillId="0" borderId="26" xfId="0" applyFont="1" applyBorder="1" applyAlignment="1">
      <alignment horizontal="center"/>
    </xf>
    <xf numFmtId="0" fontId="22" fillId="0" borderId="27" xfId="0" applyFont="1" applyBorder="1" applyAlignment="1">
      <alignment horizontal="center"/>
    </xf>
    <xf numFmtId="0" fontId="22" fillId="0" borderId="28" xfId="0" applyFont="1" applyBorder="1" applyAlignment="1">
      <alignment horizontal="center"/>
    </xf>
    <xf numFmtId="0" fontId="24" fillId="0" borderId="29" xfId="0" applyFont="1" applyBorder="1" applyAlignment="1">
      <alignment/>
    </xf>
    <xf numFmtId="0" fontId="24" fillId="0" borderId="11" xfId="0" applyFont="1" applyBorder="1" applyAlignment="1" quotePrefix="1">
      <alignment/>
    </xf>
    <xf numFmtId="0" fontId="22" fillId="0" borderId="14" xfId="0" applyFont="1" applyBorder="1" applyAlignment="1">
      <alignment/>
    </xf>
    <xf numFmtId="0" fontId="6" fillId="0" borderId="3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31" xfId="0" applyFont="1" applyBorder="1" applyAlignment="1">
      <alignment horizontal="center"/>
    </xf>
    <xf numFmtId="3" fontId="22" fillId="0" borderId="30" xfId="0" applyNumberFormat="1" applyFont="1" applyBorder="1" applyAlignment="1">
      <alignment/>
    </xf>
    <xf numFmtId="3" fontId="22" fillId="0" borderId="31" xfId="0" applyNumberFormat="1" applyFont="1" applyBorder="1" applyAlignment="1">
      <alignment/>
    </xf>
    <xf numFmtId="3" fontId="16" fillId="0" borderId="31" xfId="0" applyNumberFormat="1" applyFont="1" applyBorder="1" applyAlignment="1">
      <alignment/>
    </xf>
    <xf numFmtId="3" fontId="22" fillId="0" borderId="0" xfId="0" applyNumberFormat="1" applyFont="1" applyBorder="1" applyAlignment="1">
      <alignment/>
    </xf>
    <xf numFmtId="166" fontId="5" fillId="0" borderId="17" xfId="15" applyNumberFormat="1" applyFont="1" applyBorder="1" applyAlignment="1">
      <alignment/>
    </xf>
    <xf numFmtId="166" fontId="11" fillId="0" borderId="17" xfId="15" applyNumberFormat="1" applyFont="1" applyBorder="1" applyAlignment="1">
      <alignment/>
    </xf>
    <xf numFmtId="0" fontId="5" fillId="0" borderId="17" xfId="0" applyFont="1" applyBorder="1" applyAlignment="1">
      <alignment/>
    </xf>
    <xf numFmtId="0" fontId="5" fillId="0" borderId="11" xfId="0" applyFont="1" applyBorder="1" applyAlignment="1" quotePrefix="1">
      <alignment/>
    </xf>
    <xf numFmtId="1" fontId="4" fillId="0" borderId="26" xfId="0" applyNumberFormat="1" applyFont="1" applyBorder="1" applyAlignment="1">
      <alignment horizontal="center"/>
    </xf>
    <xf numFmtId="1" fontId="4" fillId="0" borderId="27" xfId="0" applyNumberFormat="1" applyFont="1" applyBorder="1" applyAlignment="1">
      <alignment horizontal="center"/>
    </xf>
    <xf numFmtId="1" fontId="4" fillId="0" borderId="28" xfId="0" applyNumberFormat="1" applyFont="1" applyBorder="1" applyAlignment="1">
      <alignment horizontal="center"/>
    </xf>
    <xf numFmtId="49" fontId="8" fillId="0" borderId="0" xfId="0" applyNumberFormat="1" applyFont="1" applyAlignment="1">
      <alignment horizontal="centerContinuous"/>
    </xf>
    <xf numFmtId="3" fontId="16" fillId="0" borderId="0" xfId="0" applyNumberFormat="1" applyFont="1" applyBorder="1" applyAlignment="1">
      <alignment/>
    </xf>
    <xf numFmtId="0" fontId="26" fillId="0" borderId="0" xfId="0" applyFont="1" applyAlignment="1">
      <alignment/>
    </xf>
    <xf numFmtId="0" fontId="0" fillId="0" borderId="0" xfId="0" applyAlignment="1">
      <alignment vertical="center"/>
    </xf>
    <xf numFmtId="0" fontId="6" fillId="0" borderId="22" xfId="0" applyFont="1" applyBorder="1" applyAlignment="1">
      <alignment vertical="center"/>
    </xf>
    <xf numFmtId="0" fontId="11" fillId="0" borderId="30" xfId="0" applyFont="1" applyBorder="1" applyAlignment="1">
      <alignment vertical="center"/>
    </xf>
    <xf numFmtId="0" fontId="11" fillId="0" borderId="32" xfId="0" applyFont="1" applyBorder="1" applyAlignment="1">
      <alignment vertical="center"/>
    </xf>
    <xf numFmtId="166" fontId="6" fillId="0" borderId="33" xfId="15" applyNumberFormat="1" applyFont="1" applyBorder="1" applyAlignment="1">
      <alignment horizontal="center" vertical="center"/>
    </xf>
    <xf numFmtId="0" fontId="9" fillId="0" borderId="4" xfId="0" applyFont="1" applyBorder="1" applyAlignment="1">
      <alignment vertical="center" wrapText="1"/>
    </xf>
    <xf numFmtId="0" fontId="9" fillId="0" borderId="21" xfId="0" applyFont="1" applyBorder="1" applyAlignment="1">
      <alignment vertical="center" wrapText="1"/>
    </xf>
    <xf numFmtId="0" fontId="4" fillId="0" borderId="21" xfId="0" applyFont="1" applyBorder="1" applyAlignment="1">
      <alignment vertical="center" wrapText="1"/>
    </xf>
    <xf numFmtId="0" fontId="9" fillId="0" borderId="34" xfId="0" applyFont="1" applyBorder="1" applyAlignment="1">
      <alignment vertical="center" wrapText="1"/>
    </xf>
    <xf numFmtId="0" fontId="4" fillId="2" borderId="21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vertical="center" wrapText="1"/>
    </xf>
    <xf numFmtId="0" fontId="7" fillId="2" borderId="4" xfId="0" applyFont="1" applyFill="1" applyBorder="1" applyAlignment="1">
      <alignment/>
    </xf>
    <xf numFmtId="0" fontId="7" fillId="2" borderId="5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Continuous"/>
    </xf>
    <xf numFmtId="0" fontId="0" fillId="0" borderId="0" xfId="0" applyAlignment="1">
      <alignment horizontal="right"/>
    </xf>
    <xf numFmtId="0" fontId="22" fillId="0" borderId="35" xfId="0" applyFont="1" applyBorder="1" applyAlignment="1">
      <alignment horizontal="center"/>
    </xf>
    <xf numFmtId="0" fontId="22" fillId="0" borderId="36" xfId="0" applyFont="1" applyBorder="1" applyAlignment="1">
      <alignment horizontal="center"/>
    </xf>
    <xf numFmtId="0" fontId="22" fillId="0" borderId="37" xfId="0" applyFont="1" applyBorder="1" applyAlignment="1">
      <alignment horizontal="center"/>
    </xf>
    <xf numFmtId="3" fontId="9" fillId="0" borderId="38" xfId="15" applyNumberFormat="1" applyFont="1" applyBorder="1" applyAlignment="1">
      <alignment/>
    </xf>
    <xf numFmtId="3" fontId="9" fillId="0" borderId="19" xfId="15" applyNumberFormat="1" applyFont="1" applyBorder="1" applyAlignment="1">
      <alignment/>
    </xf>
    <xf numFmtId="3" fontId="9" fillId="0" borderId="19" xfId="15" applyNumberFormat="1" applyFont="1" applyBorder="1" applyAlignment="1">
      <alignment/>
    </xf>
    <xf numFmtId="3" fontId="9" fillId="0" borderId="20" xfId="15" applyNumberFormat="1" applyFont="1" applyBorder="1" applyAlignment="1">
      <alignment/>
    </xf>
    <xf numFmtId="3" fontId="9" fillId="0" borderId="20" xfId="15" applyNumberFormat="1" applyFont="1" applyBorder="1" applyAlignment="1">
      <alignment/>
    </xf>
    <xf numFmtId="3" fontId="9" fillId="0" borderId="20" xfId="15" applyNumberFormat="1" applyFont="1" applyBorder="1" applyAlignment="1">
      <alignment horizontal="center"/>
    </xf>
    <xf numFmtId="3" fontId="4" fillId="0" borderId="19" xfId="15" applyNumberFormat="1" applyFont="1" applyBorder="1" applyAlignment="1">
      <alignment/>
    </xf>
    <xf numFmtId="3" fontId="4" fillId="0" borderId="19" xfId="15" applyNumberFormat="1" applyFont="1" applyBorder="1" applyAlignment="1">
      <alignment/>
    </xf>
    <xf numFmtId="3" fontId="4" fillId="0" borderId="20" xfId="15" applyNumberFormat="1" applyFont="1" applyBorder="1" applyAlignment="1">
      <alignment/>
    </xf>
    <xf numFmtId="3" fontId="9" fillId="0" borderId="6" xfId="15" applyNumberFormat="1" applyFont="1" applyBorder="1" applyAlignment="1">
      <alignment vertical="center" wrapText="1"/>
    </xf>
    <xf numFmtId="3" fontId="9" fillId="0" borderId="38" xfId="15" applyNumberFormat="1" applyFont="1" applyBorder="1" applyAlignment="1">
      <alignment vertical="center" wrapText="1"/>
    </xf>
    <xf numFmtId="3" fontId="9" fillId="0" borderId="39" xfId="15" applyNumberFormat="1" applyFont="1" applyBorder="1" applyAlignment="1">
      <alignment vertical="center" wrapText="1"/>
    </xf>
    <xf numFmtId="3" fontId="9" fillId="0" borderId="19" xfId="15" applyNumberFormat="1" applyFont="1" applyBorder="1" applyAlignment="1">
      <alignment vertical="center" wrapText="1"/>
    </xf>
    <xf numFmtId="3" fontId="9" fillId="0" borderId="20" xfId="15" applyNumberFormat="1" applyFont="1" applyBorder="1" applyAlignment="1">
      <alignment vertical="center" wrapText="1"/>
    </xf>
    <xf numFmtId="3" fontId="4" fillId="0" borderId="19" xfId="15" applyNumberFormat="1" applyFont="1" applyBorder="1" applyAlignment="1">
      <alignment vertical="center" wrapText="1"/>
    </xf>
    <xf numFmtId="3" fontId="4" fillId="0" borderId="20" xfId="15" applyNumberFormat="1" applyFont="1" applyBorder="1" applyAlignment="1">
      <alignment vertical="center" wrapText="1"/>
    </xf>
    <xf numFmtId="3" fontId="4" fillId="2" borderId="19" xfId="15" applyNumberFormat="1" applyFont="1" applyFill="1" applyBorder="1" applyAlignment="1">
      <alignment vertical="center" wrapText="1"/>
    </xf>
    <xf numFmtId="3" fontId="4" fillId="2" borderId="20" xfId="15" applyNumberFormat="1" applyFont="1" applyFill="1" applyBorder="1" applyAlignment="1">
      <alignment vertical="center" wrapText="1"/>
    </xf>
    <xf numFmtId="3" fontId="4" fillId="2" borderId="1" xfId="15" applyNumberFormat="1" applyFont="1" applyFill="1" applyBorder="1" applyAlignment="1">
      <alignment vertical="center" wrapText="1"/>
    </xf>
    <xf numFmtId="3" fontId="4" fillId="2" borderId="2" xfId="15" applyNumberFormat="1" applyFont="1" applyFill="1" applyBorder="1" applyAlignment="1">
      <alignment vertical="center" wrapText="1"/>
    </xf>
    <xf numFmtId="3" fontId="4" fillId="2" borderId="1" xfId="15" applyNumberFormat="1" applyFont="1" applyFill="1" applyBorder="1" applyAlignment="1">
      <alignment/>
    </xf>
    <xf numFmtId="3" fontId="4" fillId="2" borderId="27" xfId="15" applyNumberFormat="1" applyFont="1" applyFill="1" applyBorder="1" applyAlignment="1">
      <alignment/>
    </xf>
    <xf numFmtId="3" fontId="4" fillId="2" borderId="2" xfId="15" applyNumberFormat="1" applyFont="1" applyFill="1" applyBorder="1" applyAlignment="1">
      <alignment/>
    </xf>
    <xf numFmtId="3" fontId="9" fillId="0" borderId="38" xfId="15" applyNumberFormat="1" applyFont="1" applyBorder="1" applyAlignment="1">
      <alignment vertical="center"/>
    </xf>
    <xf numFmtId="3" fontId="9" fillId="0" borderId="6" xfId="15" applyNumberFormat="1" applyFont="1" applyBorder="1" applyAlignment="1">
      <alignment vertical="center"/>
    </xf>
    <xf numFmtId="1" fontId="4" fillId="2" borderId="40" xfId="0" applyNumberFormat="1" applyFont="1" applyFill="1" applyBorder="1" applyAlignment="1">
      <alignment horizontal="left" vertical="center"/>
    </xf>
    <xf numFmtId="1" fontId="4" fillId="2" borderId="41" xfId="0" applyNumberFormat="1" applyFont="1" applyFill="1" applyBorder="1" applyAlignment="1">
      <alignment horizontal="center" vertical="center"/>
    </xf>
    <xf numFmtId="3" fontId="9" fillId="0" borderId="21" xfId="15" applyNumberFormat="1" applyFont="1" applyBorder="1" applyAlignment="1">
      <alignment/>
    </xf>
    <xf numFmtId="3" fontId="4" fillId="0" borderId="21" xfId="15" applyNumberFormat="1" applyFont="1" applyBorder="1" applyAlignment="1">
      <alignment/>
    </xf>
    <xf numFmtId="3" fontId="4" fillId="0" borderId="3" xfId="15" applyNumberFormat="1" applyFont="1" applyBorder="1" applyAlignment="1">
      <alignment/>
    </xf>
    <xf numFmtId="3" fontId="4" fillId="0" borderId="1" xfId="15" applyNumberFormat="1" applyFont="1" applyBorder="1" applyAlignment="1">
      <alignment/>
    </xf>
    <xf numFmtId="3" fontId="4" fillId="0" borderId="2" xfId="15" applyNumberFormat="1" applyFont="1" applyBorder="1" applyAlignment="1">
      <alignment/>
    </xf>
    <xf numFmtId="0" fontId="27" fillId="0" borderId="4" xfId="0" applyFont="1" applyBorder="1" applyAlignment="1">
      <alignment/>
    </xf>
    <xf numFmtId="0" fontId="26" fillId="0" borderId="21" xfId="0" applyFont="1" applyBorder="1" applyAlignment="1">
      <alignment/>
    </xf>
    <xf numFmtId="0" fontId="27" fillId="0" borderId="21" xfId="0" applyFont="1" applyBorder="1" applyAlignment="1">
      <alignment/>
    </xf>
    <xf numFmtId="0" fontId="25" fillId="0" borderId="21" xfId="0" applyFont="1" applyBorder="1" applyAlignment="1" quotePrefix="1">
      <alignment/>
    </xf>
    <xf numFmtId="0" fontId="25" fillId="0" borderId="21" xfId="0" applyFont="1" applyBorder="1" applyAlignment="1">
      <alignment/>
    </xf>
    <xf numFmtId="0" fontId="27" fillId="0" borderId="42" xfId="0" applyFont="1" applyBorder="1" applyAlignment="1">
      <alignment vertical="center"/>
    </xf>
    <xf numFmtId="3" fontId="27" fillId="0" borderId="6" xfId="15" applyNumberFormat="1" applyFont="1" applyBorder="1" applyAlignment="1">
      <alignment/>
    </xf>
    <xf numFmtId="3" fontId="26" fillId="0" borderId="43" xfId="0" applyNumberFormat="1" applyFont="1" applyBorder="1" applyAlignment="1">
      <alignment/>
    </xf>
    <xf numFmtId="3" fontId="26" fillId="0" borderId="20" xfId="15" applyNumberFormat="1" applyFont="1" applyBorder="1" applyAlignment="1">
      <alignment/>
    </xf>
    <xf numFmtId="3" fontId="27" fillId="0" borderId="43" xfId="0" applyNumberFormat="1" applyFont="1" applyBorder="1" applyAlignment="1">
      <alignment/>
    </xf>
    <xf numFmtId="3" fontId="27" fillId="0" borderId="20" xfId="15" applyNumberFormat="1" applyFont="1" applyBorder="1" applyAlignment="1">
      <alignment/>
    </xf>
    <xf numFmtId="3" fontId="25" fillId="0" borderId="43" xfId="0" applyNumberFormat="1" applyFont="1" applyBorder="1" applyAlignment="1">
      <alignment/>
    </xf>
    <xf numFmtId="3" fontId="25" fillId="0" borderId="20" xfId="15" applyNumberFormat="1" applyFont="1" applyBorder="1" applyAlignment="1">
      <alignment/>
    </xf>
    <xf numFmtId="3" fontId="28" fillId="0" borderId="20" xfId="15" applyNumberFormat="1" applyFont="1" applyBorder="1" applyAlignment="1">
      <alignment/>
    </xf>
    <xf numFmtId="3" fontId="27" fillId="0" borderId="6" xfId="0" applyNumberFormat="1" applyFont="1" applyBorder="1" applyAlignment="1">
      <alignment/>
    </xf>
    <xf numFmtId="3" fontId="27" fillId="0" borderId="44" xfId="0" applyNumberFormat="1" applyFont="1" applyBorder="1" applyAlignment="1">
      <alignment vertical="center"/>
    </xf>
    <xf numFmtId="3" fontId="27" fillId="0" borderId="44" xfId="15" applyNumberFormat="1" applyFont="1" applyBorder="1" applyAlignment="1">
      <alignment vertical="center"/>
    </xf>
    <xf numFmtId="3" fontId="1" fillId="0" borderId="0" xfId="0" applyNumberFormat="1" applyFont="1" applyAlignment="1">
      <alignment/>
    </xf>
    <xf numFmtId="0" fontId="5" fillId="0" borderId="11" xfId="0" applyFont="1" applyBorder="1" applyAlignment="1">
      <alignment/>
    </xf>
    <xf numFmtId="49" fontId="29" fillId="0" borderId="0" xfId="20" applyNumberFormat="1" applyFont="1">
      <alignment/>
      <protection/>
    </xf>
    <xf numFmtId="49" fontId="7" fillId="0" borderId="0" xfId="20" applyNumberFormat="1" applyFont="1" applyAlignment="1">
      <alignment horizontal="right"/>
      <protection/>
    </xf>
    <xf numFmtId="49" fontId="30" fillId="0" borderId="0" xfId="20" applyNumberFormat="1" applyFont="1">
      <alignment/>
      <protection/>
    </xf>
    <xf numFmtId="49" fontId="7" fillId="0" borderId="0" xfId="20" applyNumberFormat="1" applyFont="1" applyAlignment="1">
      <alignment horizontal="center" vertical="center" wrapText="1"/>
      <protection/>
    </xf>
    <xf numFmtId="49" fontId="7" fillId="0" borderId="21" xfId="20" applyNumberFormat="1" applyFont="1" applyBorder="1" applyAlignment="1">
      <alignment horizontal="right"/>
      <protection/>
    </xf>
    <xf numFmtId="49" fontId="7" fillId="0" borderId="19" xfId="20" applyNumberFormat="1" applyFont="1" applyBorder="1">
      <alignment/>
      <protection/>
    </xf>
    <xf numFmtId="49" fontId="5" fillId="0" borderId="0" xfId="20" applyNumberFormat="1" applyFont="1">
      <alignment/>
      <protection/>
    </xf>
    <xf numFmtId="49" fontId="5" fillId="0" borderId="21" xfId="20" applyNumberFormat="1" applyFont="1" applyBorder="1" applyAlignment="1">
      <alignment horizontal="right"/>
      <protection/>
    </xf>
    <xf numFmtId="49" fontId="5" fillId="0" borderId="43" xfId="20" applyNumberFormat="1" applyFont="1" applyBorder="1">
      <alignment/>
      <protection/>
    </xf>
    <xf numFmtId="49" fontId="5" fillId="0" borderId="45" xfId="20" applyNumberFormat="1" applyFont="1" applyBorder="1">
      <alignment/>
      <protection/>
    </xf>
    <xf numFmtId="49" fontId="5" fillId="0" borderId="29" xfId="20" applyNumberFormat="1" applyFont="1" applyBorder="1" applyAlignment="1">
      <alignment horizontal="right"/>
      <protection/>
    </xf>
    <xf numFmtId="49" fontId="5" fillId="0" borderId="46" xfId="20" applyNumberFormat="1" applyFont="1" applyBorder="1">
      <alignment/>
      <protection/>
    </xf>
    <xf numFmtId="49" fontId="5" fillId="0" borderId="47" xfId="20" applyNumberFormat="1" applyFont="1" applyBorder="1">
      <alignment/>
      <protection/>
    </xf>
    <xf numFmtId="49" fontId="5" fillId="0" borderId="26" xfId="20" applyNumberFormat="1" applyFont="1" applyBorder="1" applyAlignment="1">
      <alignment horizontal="right"/>
      <protection/>
    </xf>
    <xf numFmtId="49" fontId="5" fillId="0" borderId="34" xfId="20" applyNumberFormat="1" applyFont="1" applyBorder="1" applyAlignment="1">
      <alignment horizontal="right"/>
      <protection/>
    </xf>
    <xf numFmtId="49" fontId="5" fillId="0" borderId="48" xfId="20" applyNumberFormat="1" applyFont="1" applyBorder="1">
      <alignment/>
      <protection/>
    </xf>
    <xf numFmtId="49" fontId="5" fillId="0" borderId="49" xfId="20" applyNumberFormat="1" applyFont="1" applyBorder="1">
      <alignment/>
      <protection/>
    </xf>
    <xf numFmtId="49" fontId="7" fillId="0" borderId="26" xfId="20" applyNumberFormat="1" applyFont="1" applyBorder="1" applyAlignment="1">
      <alignment horizontal="right"/>
      <protection/>
    </xf>
    <xf numFmtId="49" fontId="7" fillId="0" borderId="46" xfId="20" applyNumberFormat="1" applyFont="1" applyBorder="1">
      <alignment/>
      <protection/>
    </xf>
    <xf numFmtId="49" fontId="7" fillId="0" borderId="47" xfId="20" applyNumberFormat="1" applyFont="1" applyBorder="1">
      <alignment/>
      <protection/>
    </xf>
    <xf numFmtId="49" fontId="7" fillId="0" borderId="34" xfId="20" applyNumberFormat="1" applyFont="1" applyBorder="1" applyAlignment="1">
      <alignment horizontal="right"/>
      <protection/>
    </xf>
    <xf numFmtId="49" fontId="7" fillId="0" borderId="48" xfId="20" applyNumberFormat="1" applyFont="1" applyBorder="1">
      <alignment/>
      <protection/>
    </xf>
    <xf numFmtId="49" fontId="7" fillId="0" borderId="49" xfId="20" applyNumberFormat="1" applyFont="1" applyBorder="1">
      <alignment/>
      <protection/>
    </xf>
    <xf numFmtId="49" fontId="5" fillId="0" borderId="3" xfId="20" applyNumberFormat="1" applyFont="1" applyBorder="1" applyAlignment="1">
      <alignment horizontal="right"/>
      <protection/>
    </xf>
    <xf numFmtId="49" fontId="5" fillId="0" borderId="1" xfId="20" applyNumberFormat="1" applyFont="1" applyBorder="1">
      <alignment/>
      <protection/>
    </xf>
    <xf numFmtId="49" fontId="5" fillId="0" borderId="30" xfId="20" applyNumberFormat="1" applyFont="1" applyBorder="1" applyAlignment="1">
      <alignment horizontal="right"/>
      <protection/>
    </xf>
    <xf numFmtId="49" fontId="5" fillId="0" borderId="30" xfId="20" applyNumberFormat="1" applyFont="1" applyBorder="1">
      <alignment/>
      <protection/>
    </xf>
    <xf numFmtId="49" fontId="24" fillId="0" borderId="0" xfId="20" applyNumberFormat="1" applyFont="1" applyAlignment="1">
      <alignment horizontal="right"/>
      <protection/>
    </xf>
    <xf numFmtId="49" fontId="24" fillId="0" borderId="0" xfId="20" applyNumberFormat="1" applyFont="1">
      <alignment/>
      <protection/>
    </xf>
    <xf numFmtId="49" fontId="7" fillId="0" borderId="5" xfId="20" applyNumberFormat="1" applyFont="1" applyBorder="1">
      <alignment/>
      <protection/>
    </xf>
    <xf numFmtId="49" fontId="5" fillId="0" borderId="21" xfId="20" applyNumberFormat="1" applyFont="1" applyBorder="1">
      <alignment/>
      <protection/>
    </xf>
    <xf numFmtId="49" fontId="5" fillId="0" borderId="19" xfId="20" applyNumberFormat="1" applyFont="1" applyBorder="1">
      <alignment/>
      <protection/>
    </xf>
    <xf numFmtId="49" fontId="5" fillId="0" borderId="3" xfId="20" applyNumberFormat="1" applyFont="1" applyBorder="1">
      <alignment/>
      <protection/>
    </xf>
    <xf numFmtId="3" fontId="5" fillId="0" borderId="20" xfId="20" applyNumberFormat="1" applyFont="1" applyBorder="1">
      <alignment/>
      <protection/>
    </xf>
    <xf numFmtId="49" fontId="7" fillId="0" borderId="19" xfId="20" applyNumberFormat="1" applyFont="1" applyBorder="1">
      <alignment/>
      <protection/>
    </xf>
    <xf numFmtId="0" fontId="23" fillId="0" borderId="0" xfId="0" applyFont="1" applyBorder="1" applyAlignment="1" quotePrefix="1">
      <alignment/>
    </xf>
    <xf numFmtId="3" fontId="24" fillId="0" borderId="0" xfId="0" applyNumberFormat="1" applyFont="1" applyBorder="1" applyAlignment="1">
      <alignment/>
    </xf>
    <xf numFmtId="3" fontId="23" fillId="0" borderId="0" xfId="0" applyNumberFormat="1" applyFont="1" applyBorder="1" applyAlignment="1">
      <alignment/>
    </xf>
    <xf numFmtId="3" fontId="26" fillId="0" borderId="50" xfId="0" applyNumberFormat="1" applyFont="1" applyFill="1" applyBorder="1" applyAlignment="1" quotePrefix="1">
      <alignment/>
    </xf>
    <xf numFmtId="3" fontId="26" fillId="0" borderId="43" xfId="0" applyNumberFormat="1" applyFont="1" applyFill="1" applyBorder="1" applyAlignment="1">
      <alignment/>
    </xf>
    <xf numFmtId="3" fontId="25" fillId="0" borderId="43" xfId="0" applyNumberFormat="1" applyFont="1" applyFill="1" applyBorder="1" applyAlignment="1">
      <alignment/>
    </xf>
    <xf numFmtId="3" fontId="27" fillId="0" borderId="43" xfId="0" applyNumberFormat="1" applyFont="1" applyFill="1" applyBorder="1" applyAlignment="1">
      <alignment/>
    </xf>
    <xf numFmtId="49" fontId="7" fillId="0" borderId="4" xfId="20" applyNumberFormat="1" applyFont="1" applyBorder="1" applyAlignment="1">
      <alignment horizontal="right"/>
      <protection/>
    </xf>
    <xf numFmtId="49" fontId="5" fillId="0" borderId="0" xfId="20" applyNumberFormat="1" applyFont="1" applyAlignment="1">
      <alignment horizontal="center" vertical="center"/>
      <protection/>
    </xf>
    <xf numFmtId="49" fontId="5" fillId="0" borderId="0" xfId="20" applyNumberFormat="1" applyFont="1" applyAlignment="1">
      <alignment horizontal="left"/>
      <protection/>
    </xf>
    <xf numFmtId="49" fontId="5" fillId="0" borderId="4" xfId="20" applyNumberFormat="1" applyFont="1" applyBorder="1">
      <alignment/>
      <protection/>
    </xf>
    <xf numFmtId="49" fontId="5" fillId="0" borderId="51" xfId="20" applyNumberFormat="1" applyFont="1" applyBorder="1">
      <alignment/>
      <protection/>
    </xf>
    <xf numFmtId="49" fontId="7" fillId="0" borderId="52" xfId="20" applyNumberFormat="1" applyFont="1" applyBorder="1">
      <alignment/>
      <protection/>
    </xf>
    <xf numFmtId="49" fontId="7" fillId="0" borderId="43" xfId="20" applyNumberFormat="1" applyFont="1" applyBorder="1">
      <alignment/>
      <protection/>
    </xf>
    <xf numFmtId="49" fontId="5" fillId="0" borderId="53" xfId="20" applyNumberFormat="1" applyFont="1" applyBorder="1">
      <alignment/>
      <protection/>
    </xf>
    <xf numFmtId="49" fontId="7" fillId="0" borderId="50" xfId="20" applyNumberFormat="1" applyFont="1" applyBorder="1">
      <alignment/>
      <protection/>
    </xf>
    <xf numFmtId="49" fontId="5" fillId="0" borderId="50" xfId="20" applyNumberFormat="1" applyFont="1" applyBorder="1">
      <alignment/>
      <protection/>
    </xf>
    <xf numFmtId="49" fontId="7" fillId="0" borderId="54" xfId="20" applyNumberFormat="1" applyFont="1" applyBorder="1">
      <alignment/>
      <protection/>
    </xf>
    <xf numFmtId="3" fontId="5" fillId="0" borderId="17" xfId="20" applyNumberFormat="1" applyFont="1" applyBorder="1">
      <alignment/>
      <protection/>
    </xf>
    <xf numFmtId="3" fontId="31" fillId="0" borderId="17" xfId="20" applyNumberFormat="1" applyFont="1" applyBorder="1" applyAlignment="1">
      <alignment horizontal="right"/>
      <protection/>
    </xf>
    <xf numFmtId="3" fontId="5" fillId="3" borderId="17" xfId="20" applyNumberFormat="1" applyFont="1" applyFill="1" applyBorder="1">
      <alignment/>
      <protection/>
    </xf>
    <xf numFmtId="3" fontId="5" fillId="3" borderId="55" xfId="20" applyNumberFormat="1" applyFont="1" applyFill="1" applyBorder="1">
      <alignment/>
      <protection/>
    </xf>
    <xf numFmtId="3" fontId="5" fillId="0" borderId="55" xfId="20" applyNumberFormat="1" applyFont="1" applyBorder="1">
      <alignment/>
      <protection/>
    </xf>
    <xf numFmtId="3" fontId="5" fillId="0" borderId="56" xfId="20" applyNumberFormat="1" applyFont="1" applyBorder="1">
      <alignment/>
      <protection/>
    </xf>
    <xf numFmtId="3" fontId="7" fillId="0" borderId="55" xfId="20" applyNumberFormat="1" applyFont="1" applyBorder="1">
      <alignment/>
      <protection/>
    </xf>
    <xf numFmtId="3" fontId="5" fillId="3" borderId="18" xfId="20" applyNumberFormat="1" applyFont="1" applyFill="1" applyBorder="1">
      <alignment/>
      <protection/>
    </xf>
    <xf numFmtId="3" fontId="7" fillId="0" borderId="17" xfId="20" applyNumberFormat="1" applyFont="1" applyBorder="1">
      <alignment/>
      <protection/>
    </xf>
    <xf numFmtId="3" fontId="5" fillId="0" borderId="18" xfId="20" applyNumberFormat="1" applyFont="1" applyBorder="1">
      <alignment/>
      <protection/>
    </xf>
    <xf numFmtId="3" fontId="7" fillId="0" borderId="57" xfId="20" applyNumberFormat="1" applyFont="1" applyBorder="1">
      <alignment/>
      <protection/>
    </xf>
    <xf numFmtId="49" fontId="7" fillId="0" borderId="5" xfId="20" applyNumberFormat="1" applyFont="1" applyBorder="1" applyAlignment="1">
      <alignment horizontal="center"/>
      <protection/>
    </xf>
    <xf numFmtId="49" fontId="7" fillId="0" borderId="6" xfId="20" applyNumberFormat="1" applyFont="1" applyBorder="1" applyAlignment="1">
      <alignment horizontal="center"/>
      <protection/>
    </xf>
    <xf numFmtId="3" fontId="5" fillId="0" borderId="19" xfId="20" applyNumberFormat="1" applyFont="1" applyBorder="1">
      <alignment/>
      <protection/>
    </xf>
    <xf numFmtId="49" fontId="7" fillId="0" borderId="1" xfId="20" applyNumberFormat="1" applyFont="1" applyBorder="1">
      <alignment/>
      <protection/>
    </xf>
    <xf numFmtId="3" fontId="7" fillId="0" borderId="1" xfId="20" applyNumberFormat="1" applyFont="1" applyBorder="1">
      <alignment/>
      <protection/>
    </xf>
    <xf numFmtId="3" fontId="7" fillId="0" borderId="2" xfId="20" applyNumberFormat="1" applyFont="1" applyBorder="1">
      <alignment/>
      <protection/>
    </xf>
    <xf numFmtId="3" fontId="9" fillId="0" borderId="5" xfId="15" applyNumberFormat="1" applyFont="1" applyBorder="1" applyAlignment="1">
      <alignment horizontal="right" vertical="center"/>
    </xf>
    <xf numFmtId="3" fontId="5" fillId="0" borderId="16" xfId="20" applyNumberFormat="1" applyFont="1" applyBorder="1" applyAlignment="1">
      <alignment horizontal="right"/>
      <protection/>
    </xf>
    <xf numFmtId="3" fontId="5" fillId="0" borderId="17" xfId="20" applyNumberFormat="1" applyFont="1" applyBorder="1" applyAlignment="1">
      <alignment horizontal="right"/>
      <protection/>
    </xf>
    <xf numFmtId="49" fontId="24" fillId="0" borderId="11" xfId="0" applyNumberFormat="1" applyFont="1" applyBorder="1" applyAlignment="1">
      <alignment/>
    </xf>
    <xf numFmtId="3" fontId="24" fillId="0" borderId="26" xfId="0" applyNumberFormat="1" applyFont="1" applyBorder="1" applyAlignment="1">
      <alignment/>
    </xf>
    <xf numFmtId="3" fontId="24" fillId="0" borderId="27" xfId="0" applyNumberFormat="1" applyFont="1" applyBorder="1" applyAlignment="1">
      <alignment/>
    </xf>
    <xf numFmtId="0" fontId="24" fillId="0" borderId="23" xfId="0" applyFont="1" applyBorder="1" applyAlignment="1">
      <alignment/>
    </xf>
    <xf numFmtId="0" fontId="24" fillId="0" borderId="8" xfId="0" applyFont="1" applyBorder="1" applyAlignment="1">
      <alignment/>
    </xf>
    <xf numFmtId="3" fontId="33" fillId="0" borderId="5" xfId="0" applyNumberFormat="1" applyFont="1" applyBorder="1" applyAlignment="1">
      <alignment horizontal="right"/>
    </xf>
    <xf numFmtId="0" fontId="22" fillId="0" borderId="11" xfId="0" applyFont="1" applyBorder="1" applyAlignment="1">
      <alignment/>
    </xf>
    <xf numFmtId="0" fontId="24" fillId="0" borderId="11" xfId="0" applyFont="1" applyBorder="1" applyAlignment="1">
      <alignment/>
    </xf>
    <xf numFmtId="3" fontId="33" fillId="0" borderId="19" xfId="0" applyNumberFormat="1" applyFont="1" applyBorder="1" applyAlignment="1">
      <alignment/>
    </xf>
    <xf numFmtId="3" fontId="33" fillId="0" borderId="21" xfId="0" applyNumberFormat="1" applyFont="1" applyBorder="1" applyAlignment="1">
      <alignment/>
    </xf>
    <xf numFmtId="3" fontId="24" fillId="0" borderId="21" xfId="0" applyNumberFormat="1" applyFont="1" applyBorder="1" applyAlignment="1">
      <alignment/>
    </xf>
    <xf numFmtId="3" fontId="24" fillId="0" borderId="20" xfId="0" applyNumberFormat="1" applyFont="1" applyBorder="1" applyAlignment="1">
      <alignment/>
    </xf>
    <xf numFmtId="3" fontId="24" fillId="0" borderId="19" xfId="0" applyNumberFormat="1" applyFont="1" applyBorder="1" applyAlignment="1">
      <alignment/>
    </xf>
    <xf numFmtId="3" fontId="33" fillId="0" borderId="19" xfId="0" applyNumberFormat="1" applyFont="1" applyBorder="1" applyAlignment="1">
      <alignment/>
    </xf>
    <xf numFmtId="49" fontId="5" fillId="0" borderId="4" xfId="20" applyNumberFormat="1" applyFont="1" applyBorder="1" applyAlignment="1">
      <alignment horizontal="center"/>
      <protection/>
    </xf>
    <xf numFmtId="49" fontId="5" fillId="0" borderId="21" xfId="20" applyNumberFormat="1" applyFont="1" applyBorder="1" applyAlignment="1">
      <alignment horizontal="center"/>
      <protection/>
    </xf>
    <xf numFmtId="3" fontId="22" fillId="0" borderId="28" xfId="0" applyNumberFormat="1" applyFont="1" applyBorder="1" applyAlignment="1">
      <alignment/>
    </xf>
    <xf numFmtId="3" fontId="22" fillId="0" borderId="4" xfId="0" applyNumberFormat="1" applyFont="1" applyBorder="1" applyAlignment="1">
      <alignment/>
    </xf>
    <xf numFmtId="3" fontId="22" fillId="0" borderId="20" xfId="0" applyNumberFormat="1" applyFont="1" applyBorder="1" applyAlignment="1">
      <alignment/>
    </xf>
    <xf numFmtId="3" fontId="22" fillId="0" borderId="28" xfId="0" applyNumberFormat="1" applyFont="1" applyBorder="1" applyAlignment="1">
      <alignment/>
    </xf>
    <xf numFmtId="3" fontId="34" fillId="0" borderId="5" xfId="0" applyNumberFormat="1" applyFont="1" applyBorder="1" applyAlignment="1">
      <alignment/>
    </xf>
    <xf numFmtId="166" fontId="7" fillId="0" borderId="17" xfId="15" applyNumberFormat="1" applyFont="1" applyBorder="1" applyAlignment="1">
      <alignment/>
    </xf>
    <xf numFmtId="166" fontId="7" fillId="0" borderId="18" xfId="15" applyNumberFormat="1" applyFont="1" applyBorder="1" applyAlignment="1">
      <alignment/>
    </xf>
    <xf numFmtId="49" fontId="23" fillId="0" borderId="11" xfId="0" applyNumberFormat="1" applyFont="1" applyBorder="1" applyAlignment="1">
      <alignment/>
    </xf>
    <xf numFmtId="3" fontId="24" fillId="0" borderId="27" xfId="0" applyNumberFormat="1" applyFont="1" applyFill="1" applyBorder="1" applyAlignment="1">
      <alignment/>
    </xf>
    <xf numFmtId="3" fontId="36" fillId="0" borderId="19" xfId="0" applyNumberFormat="1" applyFont="1" applyBorder="1" applyAlignment="1">
      <alignment/>
    </xf>
    <xf numFmtId="3" fontId="23" fillId="0" borderId="26" xfId="0" applyNumberFormat="1" applyFont="1" applyBorder="1" applyAlignment="1">
      <alignment/>
    </xf>
    <xf numFmtId="3" fontId="23" fillId="0" borderId="27" xfId="0" applyNumberFormat="1" applyFont="1" applyBorder="1" applyAlignment="1">
      <alignment/>
    </xf>
    <xf numFmtId="0" fontId="24" fillId="0" borderId="30" xfId="0" applyFont="1" applyBorder="1" applyAlignment="1">
      <alignment/>
    </xf>
    <xf numFmtId="3" fontId="23" fillId="0" borderId="30" xfId="0" applyNumberFormat="1" applyFont="1" applyBorder="1" applyAlignment="1">
      <alignment/>
    </xf>
    <xf numFmtId="3" fontId="35" fillId="0" borderId="30" xfId="0" applyNumberFormat="1" applyFont="1" applyBorder="1" applyAlignment="1">
      <alignment/>
    </xf>
    <xf numFmtId="3" fontId="22" fillId="0" borderId="30" xfId="0" applyNumberFormat="1" applyFont="1" applyBorder="1" applyAlignment="1">
      <alignment/>
    </xf>
    <xf numFmtId="3" fontId="16" fillId="0" borderId="30" xfId="0" applyNumberFormat="1" applyFont="1" applyBorder="1" applyAlignment="1">
      <alignment/>
    </xf>
    <xf numFmtId="3" fontId="9" fillId="0" borderId="5" xfId="15" applyNumberFormat="1" applyFont="1" applyFill="1" applyBorder="1" applyAlignment="1">
      <alignment vertical="center" wrapText="1"/>
    </xf>
    <xf numFmtId="3" fontId="9" fillId="0" borderId="19" xfId="15" applyNumberFormat="1" applyFont="1" applyFill="1" applyBorder="1" applyAlignment="1">
      <alignment vertical="center" wrapText="1"/>
    </xf>
    <xf numFmtId="3" fontId="33" fillId="0" borderId="0" xfId="0" applyNumberFormat="1" applyFont="1" applyBorder="1" applyAlignment="1">
      <alignment/>
    </xf>
    <xf numFmtId="3" fontId="23" fillId="0" borderId="45" xfId="0" applyNumberFormat="1" applyFont="1" applyBorder="1" applyAlignment="1">
      <alignment/>
    </xf>
    <xf numFmtId="49" fontId="24" fillId="0" borderId="11" xfId="0" applyNumberFormat="1" applyFont="1" applyBorder="1" applyAlignment="1">
      <alignment/>
    </xf>
    <xf numFmtId="3" fontId="24" fillId="0" borderId="0" xfId="0" applyNumberFormat="1" applyFont="1" applyFill="1" applyBorder="1" applyAlignment="1">
      <alignment/>
    </xf>
    <xf numFmtId="3" fontId="23" fillId="0" borderId="0" xfId="0" applyNumberFormat="1" applyFont="1" applyFill="1" applyBorder="1" applyAlignment="1">
      <alignment/>
    </xf>
    <xf numFmtId="3" fontId="22" fillId="0" borderId="21" xfId="0" applyNumberFormat="1" applyFont="1" applyBorder="1" applyAlignment="1">
      <alignment/>
    </xf>
    <xf numFmtId="3" fontId="4" fillId="0" borderId="19" xfId="15" applyNumberFormat="1" applyFont="1" applyBorder="1" applyAlignment="1">
      <alignment/>
    </xf>
    <xf numFmtId="3" fontId="24" fillId="0" borderId="5" xfId="0" applyNumberFormat="1" applyFont="1" applyBorder="1" applyAlignment="1">
      <alignment horizontal="center"/>
    </xf>
    <xf numFmtId="3" fontId="34" fillId="0" borderId="21" xfId="0" applyNumberFormat="1" applyFont="1" applyBorder="1" applyAlignment="1">
      <alignment/>
    </xf>
    <xf numFmtId="3" fontId="24" fillId="0" borderId="27" xfId="0" applyNumberFormat="1" applyFont="1" applyBorder="1" applyAlignment="1">
      <alignment/>
    </xf>
    <xf numFmtId="3" fontId="5" fillId="0" borderId="17" xfId="20" applyNumberFormat="1" applyFont="1" applyBorder="1">
      <alignment/>
      <protection/>
    </xf>
    <xf numFmtId="3" fontId="5" fillId="0" borderId="16" xfId="20" applyNumberFormat="1" applyFont="1" applyBorder="1">
      <alignment/>
      <protection/>
    </xf>
    <xf numFmtId="3" fontId="9" fillId="0" borderId="19" xfId="15" applyNumberFormat="1" applyFont="1" applyBorder="1" applyAlignment="1">
      <alignment/>
    </xf>
    <xf numFmtId="0" fontId="7" fillId="0" borderId="11" xfId="0" applyFont="1" applyBorder="1" applyAlignment="1">
      <alignment/>
    </xf>
    <xf numFmtId="3" fontId="9" fillId="0" borderId="5" xfId="15" applyNumberFormat="1" applyFont="1" applyBorder="1" applyAlignment="1">
      <alignment vertical="center"/>
    </xf>
    <xf numFmtId="3" fontId="9" fillId="0" borderId="19" xfId="15" applyNumberFormat="1" applyFont="1" applyBorder="1" applyAlignment="1">
      <alignment/>
    </xf>
    <xf numFmtId="3" fontId="9" fillId="0" borderId="19" xfId="15" applyNumberFormat="1" applyFont="1" applyBorder="1" applyAlignment="1">
      <alignment vertical="center" wrapText="1"/>
    </xf>
    <xf numFmtId="3" fontId="37" fillId="0" borderId="20" xfId="15" applyNumberFormat="1" applyFont="1" applyBorder="1" applyAlignment="1">
      <alignment/>
    </xf>
    <xf numFmtId="3" fontId="38" fillId="0" borderId="17" xfId="20" applyNumberFormat="1" applyFont="1" applyBorder="1">
      <alignment/>
      <protection/>
    </xf>
    <xf numFmtId="3" fontId="39" fillId="0" borderId="19" xfId="15" applyNumberFormat="1" applyFont="1" applyBorder="1" applyAlignment="1">
      <alignment/>
    </xf>
    <xf numFmtId="3" fontId="39" fillId="0" borderId="19" xfId="15" applyNumberFormat="1" applyFont="1" applyBorder="1" applyAlignment="1">
      <alignment vertical="center" wrapText="1"/>
    </xf>
    <xf numFmtId="166" fontId="38" fillId="0" borderId="17" xfId="15" applyNumberFormat="1" applyFont="1" applyBorder="1" applyAlignment="1">
      <alignment/>
    </xf>
    <xf numFmtId="3" fontId="39" fillId="0" borderId="20" xfId="15" applyNumberFormat="1" applyFont="1" applyBorder="1" applyAlignment="1">
      <alignment/>
    </xf>
    <xf numFmtId="3" fontId="40" fillId="0" borderId="43" xfId="0" applyNumberFormat="1" applyFont="1" applyBorder="1" applyAlignment="1">
      <alignment/>
    </xf>
    <xf numFmtId="3" fontId="41" fillId="0" borderId="19" xfId="0" applyNumberFormat="1" applyFont="1" applyBorder="1" applyAlignment="1">
      <alignment/>
    </xf>
    <xf numFmtId="3" fontId="42" fillId="0" borderId="17" xfId="20" applyNumberFormat="1" applyFont="1" applyBorder="1">
      <alignment/>
      <protection/>
    </xf>
    <xf numFmtId="3" fontId="43" fillId="0" borderId="19" xfId="15" applyNumberFormat="1" applyFont="1" applyBorder="1" applyAlignment="1">
      <alignment vertical="center" wrapText="1"/>
    </xf>
    <xf numFmtId="166" fontId="7" fillId="0" borderId="16" xfId="15" applyNumberFormat="1" applyFont="1" applyBorder="1" applyAlignment="1">
      <alignment/>
    </xf>
    <xf numFmtId="0" fontId="5" fillId="0" borderId="11" xfId="0" applyFont="1" applyBorder="1" applyAlignment="1">
      <alignment/>
    </xf>
    <xf numFmtId="3" fontId="4" fillId="0" borderId="20" xfId="15" applyNumberFormat="1" applyFont="1" applyBorder="1" applyAlignment="1">
      <alignment/>
    </xf>
    <xf numFmtId="3" fontId="44" fillId="0" borderId="20" xfId="15" applyNumberFormat="1" applyFont="1" applyBorder="1" applyAlignment="1">
      <alignment/>
    </xf>
    <xf numFmtId="0" fontId="27" fillId="0" borderId="58" xfId="0" applyFont="1" applyBorder="1" applyAlignment="1">
      <alignment horizontal="left" vertical="center"/>
    </xf>
    <xf numFmtId="0" fontId="27" fillId="0" borderId="42" xfId="0" applyFont="1" applyBorder="1" applyAlignment="1">
      <alignment horizontal="left" vertical="center"/>
    </xf>
    <xf numFmtId="0" fontId="27" fillId="0" borderId="59" xfId="0" applyFont="1" applyBorder="1" applyAlignment="1">
      <alignment horizontal="center" wrapText="1"/>
    </xf>
    <xf numFmtId="0" fontId="27" fillId="0" borderId="44" xfId="0" applyFont="1" applyBorder="1" applyAlignment="1">
      <alignment horizontal="center" wrapText="1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49" fontId="12" fillId="0" borderId="0" xfId="20" applyNumberFormat="1" applyFont="1" applyAlignment="1">
      <alignment horizontal="right"/>
      <protection/>
    </xf>
    <xf numFmtId="0" fontId="2" fillId="0" borderId="0" xfId="0" applyFont="1" applyAlignment="1">
      <alignment/>
    </xf>
    <xf numFmtId="49" fontId="5" fillId="0" borderId="43" xfId="20" applyNumberFormat="1" applyFont="1" applyBorder="1" applyAlignment="1">
      <alignment horizontal="left"/>
      <protection/>
    </xf>
    <xf numFmtId="49" fontId="5" fillId="0" borderId="45" xfId="20" applyNumberFormat="1" applyFont="1" applyBorder="1" applyAlignment="1">
      <alignment horizontal="left"/>
      <protection/>
    </xf>
    <xf numFmtId="49" fontId="6" fillId="0" borderId="0" xfId="20" applyNumberFormat="1" applyFont="1" applyAlignment="1">
      <alignment horizontal="center"/>
      <protection/>
    </xf>
    <xf numFmtId="49" fontId="14" fillId="0" borderId="0" xfId="20" applyNumberFormat="1" applyFont="1" applyAlignment="1">
      <alignment horizontal="center"/>
      <protection/>
    </xf>
    <xf numFmtId="0" fontId="0" fillId="0" borderId="0" xfId="0" applyAlignment="1">
      <alignment horizontal="center"/>
    </xf>
    <xf numFmtId="49" fontId="5" fillId="0" borderId="0" xfId="20" applyNumberFormat="1" applyFont="1" applyAlignment="1">
      <alignment horizontal="center" vertical="center"/>
      <protection/>
    </xf>
    <xf numFmtId="49" fontId="7" fillId="0" borderId="4" xfId="20" applyNumberFormat="1" applyFont="1" applyBorder="1" applyAlignment="1">
      <alignment horizontal="center" vertical="center" wrapText="1"/>
      <protection/>
    </xf>
    <xf numFmtId="49" fontId="7" fillId="0" borderId="21" xfId="20" applyNumberFormat="1" applyFont="1" applyBorder="1" applyAlignment="1">
      <alignment horizontal="center" vertical="center" wrapText="1"/>
      <protection/>
    </xf>
    <xf numFmtId="49" fontId="6" fillId="0" borderId="5" xfId="20" applyNumberFormat="1" applyFont="1" applyBorder="1" applyAlignment="1">
      <alignment horizontal="center" vertical="center" wrapText="1"/>
      <protection/>
    </xf>
    <xf numFmtId="49" fontId="6" fillId="0" borderId="19" xfId="20" applyNumberFormat="1" applyFont="1" applyBorder="1" applyAlignment="1">
      <alignment horizontal="center" vertical="center" wrapText="1"/>
      <protection/>
    </xf>
    <xf numFmtId="49" fontId="7" fillId="0" borderId="60" xfId="20" applyNumberFormat="1" applyFont="1" applyBorder="1" applyAlignment="1">
      <alignment horizontal="center" vertical="center" wrapText="1"/>
      <protection/>
    </xf>
    <xf numFmtId="0" fontId="0" fillId="0" borderId="32" xfId="0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0" fontId="0" fillId="0" borderId="61" xfId="0" applyBorder="1" applyAlignment="1">
      <alignment horizontal="center" vertical="center" wrapText="1"/>
    </xf>
    <xf numFmtId="0" fontId="0" fillId="0" borderId="62" xfId="0" applyBorder="1" applyAlignment="1">
      <alignment horizontal="center" vertical="center" wrapText="1"/>
    </xf>
    <xf numFmtId="49" fontId="7" fillId="0" borderId="26" xfId="20" applyNumberFormat="1" applyFont="1" applyBorder="1" applyAlignment="1">
      <alignment horizontal="center" vertical="center" wrapText="1"/>
      <protection/>
    </xf>
    <xf numFmtId="49" fontId="6" fillId="0" borderId="27" xfId="20" applyNumberFormat="1" applyFont="1" applyBorder="1" applyAlignment="1">
      <alignment horizontal="center" vertical="center" wrapText="1"/>
      <protection/>
    </xf>
    <xf numFmtId="49" fontId="5" fillId="0" borderId="50" xfId="20" applyNumberFormat="1" applyFont="1" applyBorder="1" applyAlignment="1">
      <alignment horizontal="left"/>
      <protection/>
    </xf>
    <xf numFmtId="49" fontId="5" fillId="0" borderId="63" xfId="20" applyNumberFormat="1" applyFont="1" applyBorder="1" applyAlignment="1">
      <alignment horizontal="left"/>
      <protection/>
    </xf>
    <xf numFmtId="0" fontId="7" fillId="2" borderId="64" xfId="0" applyFont="1" applyFill="1" applyBorder="1" applyAlignment="1">
      <alignment horizontal="center"/>
    </xf>
    <xf numFmtId="0" fontId="7" fillId="2" borderId="65" xfId="0" applyFont="1" applyFill="1" applyBorder="1" applyAlignment="1">
      <alignment horizontal="center"/>
    </xf>
    <xf numFmtId="0" fontId="7" fillId="2" borderId="57" xfId="0" applyFont="1" applyFill="1" applyBorder="1" applyAlignment="1">
      <alignment horizontal="center"/>
    </xf>
  </cellXfs>
  <cellStyles count="10">
    <cellStyle name="Normal" xfId="0"/>
    <cellStyle name="Comma" xfId="15"/>
    <cellStyle name="Comma [0]" xfId="16"/>
    <cellStyle name="hetmál kút" xfId="17"/>
    <cellStyle name="Hyperlink" xfId="18"/>
    <cellStyle name="Followed Hyperlink" xfId="19"/>
    <cellStyle name="Normál_ÖNHIKI2008" xfId="20"/>
    <cellStyle name="Currency" xfId="21"/>
    <cellStyle name="Currency [0]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15"/>
  <dimension ref="A1:I37"/>
  <sheetViews>
    <sheetView workbookViewId="0" topLeftCell="A1">
      <selection activeCell="C13" sqref="C13"/>
    </sheetView>
  </sheetViews>
  <sheetFormatPr defaultColWidth="9.140625" defaultRowHeight="12.75"/>
  <cols>
    <col min="1" max="1" width="55.140625" style="0" customWidth="1"/>
    <col min="2" max="2" width="15.57421875" style="0" customWidth="1"/>
    <col min="3" max="3" width="52.00390625" style="0" customWidth="1"/>
    <col min="4" max="4" width="14.421875" style="0" customWidth="1"/>
    <col min="5" max="7" width="15.421875" style="0" customWidth="1"/>
  </cols>
  <sheetData>
    <row r="1" spans="3:4" ht="12.75">
      <c r="C1" s="52"/>
      <c r="D1" s="48" t="s">
        <v>356</v>
      </c>
    </row>
    <row r="2" spans="3:4" ht="12.75">
      <c r="C2" s="52"/>
      <c r="D2" s="48"/>
    </row>
    <row r="3" spans="1:4" ht="19.5">
      <c r="A3" s="4" t="s">
        <v>326</v>
      </c>
      <c r="B3" s="2"/>
      <c r="C3" s="2"/>
      <c r="D3" s="2"/>
    </row>
    <row r="4" spans="1:4" ht="19.5">
      <c r="A4" s="4" t="s">
        <v>110</v>
      </c>
      <c r="B4" s="2"/>
      <c r="C4" s="2"/>
      <c r="D4" s="2"/>
    </row>
    <row r="5" spans="1:4" ht="19.5">
      <c r="A5" s="4"/>
      <c r="B5" s="2"/>
      <c r="C5" s="2"/>
      <c r="D5" s="2"/>
    </row>
    <row r="6" spans="1:4" ht="13.5" thickBot="1">
      <c r="A6" s="1"/>
      <c r="B6" s="1"/>
      <c r="C6" s="1"/>
      <c r="D6" s="50" t="s">
        <v>108</v>
      </c>
    </row>
    <row r="7" spans="1:9" ht="13.5" customHeight="1">
      <c r="A7" s="316" t="s">
        <v>1</v>
      </c>
      <c r="B7" s="318" t="s">
        <v>327</v>
      </c>
      <c r="C7" s="316" t="s">
        <v>1</v>
      </c>
      <c r="D7" s="318" t="s">
        <v>327</v>
      </c>
      <c r="H7" s="7"/>
      <c r="I7" s="7"/>
    </row>
    <row r="8" spans="1:9" ht="13.5" customHeight="1" thickBot="1">
      <c r="A8" s="317"/>
      <c r="B8" s="319"/>
      <c r="C8" s="317"/>
      <c r="D8" s="319"/>
      <c r="H8" s="7"/>
      <c r="I8" s="7"/>
    </row>
    <row r="9" spans="1:9" ht="13.5" customHeight="1">
      <c r="A9" s="158" t="s">
        <v>102</v>
      </c>
      <c r="B9" s="215">
        <v>191552</v>
      </c>
      <c r="C9" s="158" t="s">
        <v>2</v>
      </c>
      <c r="D9" s="164"/>
      <c r="H9" s="7"/>
      <c r="I9" s="7"/>
    </row>
    <row r="10" spans="1:9" ht="13.5" customHeight="1">
      <c r="A10" s="159" t="s">
        <v>262</v>
      </c>
      <c r="B10" s="165">
        <v>10000</v>
      </c>
      <c r="C10" s="159" t="s">
        <v>12</v>
      </c>
      <c r="D10" s="166">
        <v>1430172</v>
      </c>
      <c r="H10" s="7"/>
      <c r="I10" s="7"/>
    </row>
    <row r="11" spans="1:9" ht="13.5" customHeight="1">
      <c r="A11" s="160"/>
      <c r="B11" s="167"/>
      <c r="C11" s="159" t="s">
        <v>103</v>
      </c>
      <c r="D11" s="166">
        <v>11008</v>
      </c>
      <c r="H11" s="7"/>
      <c r="I11" s="7"/>
    </row>
    <row r="12" spans="1:9" ht="13.5" customHeight="1">
      <c r="A12" s="160" t="s">
        <v>3</v>
      </c>
      <c r="B12" s="165"/>
      <c r="C12" s="159" t="s">
        <v>104</v>
      </c>
      <c r="D12" s="166">
        <v>13898</v>
      </c>
      <c r="H12" s="7"/>
      <c r="I12" s="7"/>
    </row>
    <row r="13" spans="1:9" ht="13.5" customHeight="1">
      <c r="A13" s="160" t="s">
        <v>4</v>
      </c>
      <c r="B13" s="165"/>
      <c r="C13" s="159"/>
      <c r="D13" s="166"/>
      <c r="H13" s="7"/>
      <c r="I13" s="7"/>
    </row>
    <row r="14" spans="1:9" ht="13.5" customHeight="1">
      <c r="A14" s="159" t="s">
        <v>5</v>
      </c>
      <c r="B14" s="218">
        <v>40110</v>
      </c>
      <c r="C14" s="159"/>
      <c r="D14" s="168"/>
      <c r="H14" s="15"/>
      <c r="I14" s="15"/>
    </row>
    <row r="15" spans="1:9" ht="13.5" customHeight="1">
      <c r="A15" s="159" t="s">
        <v>6</v>
      </c>
      <c r="B15" s="218">
        <f>SUM(B16:B19)</f>
        <v>772452</v>
      </c>
      <c r="C15" s="160" t="s">
        <v>133</v>
      </c>
      <c r="D15" s="168">
        <f>SUM(D10:D14)</f>
        <v>1455078</v>
      </c>
      <c r="H15" s="15"/>
      <c r="I15" s="15"/>
    </row>
    <row r="16" spans="1:9" ht="13.5" customHeight="1">
      <c r="A16" s="161" t="s">
        <v>116</v>
      </c>
      <c r="B16" s="217">
        <v>50360</v>
      </c>
      <c r="C16" s="162"/>
      <c r="D16" s="170"/>
      <c r="H16" s="15"/>
      <c r="I16" s="15"/>
    </row>
    <row r="17" spans="1:9" ht="13.5" customHeight="1">
      <c r="A17" s="161" t="s">
        <v>7</v>
      </c>
      <c r="B17" s="217">
        <v>168699</v>
      </c>
      <c r="C17" s="162"/>
      <c r="D17" s="171"/>
      <c r="H17" s="15"/>
      <c r="I17" s="15"/>
    </row>
    <row r="18" spans="1:9" ht="13.5" customHeight="1">
      <c r="A18" s="161" t="s">
        <v>231</v>
      </c>
      <c r="B18" s="217">
        <v>483393</v>
      </c>
      <c r="C18" s="162"/>
      <c r="D18" s="170"/>
      <c r="H18" s="15"/>
      <c r="I18" s="15"/>
    </row>
    <row r="19" spans="1:9" ht="13.5" customHeight="1">
      <c r="A19" s="162" t="s">
        <v>8</v>
      </c>
      <c r="B19" s="217">
        <v>70000</v>
      </c>
      <c r="C19" s="160" t="s">
        <v>10</v>
      </c>
      <c r="D19" s="166"/>
      <c r="H19" s="16"/>
      <c r="I19" s="16"/>
    </row>
    <row r="20" spans="1:9" ht="13.5" customHeight="1">
      <c r="A20" s="160" t="s">
        <v>136</v>
      </c>
      <c r="B20" s="167"/>
      <c r="C20" s="159" t="s">
        <v>12</v>
      </c>
      <c r="D20" s="168">
        <v>573849</v>
      </c>
      <c r="H20" s="7"/>
      <c r="I20" s="7"/>
    </row>
    <row r="21" spans="1:9" ht="13.5" customHeight="1">
      <c r="A21" s="159" t="s">
        <v>137</v>
      </c>
      <c r="B21" s="218">
        <v>15000</v>
      </c>
      <c r="C21" s="159" t="s">
        <v>13</v>
      </c>
      <c r="D21" s="166">
        <v>143274</v>
      </c>
      <c r="H21" s="15"/>
      <c r="I21" s="15"/>
    </row>
    <row r="22" spans="1:9" ht="13.5" customHeight="1">
      <c r="A22" s="160" t="s">
        <v>138</v>
      </c>
      <c r="B22" s="169"/>
      <c r="C22" s="159" t="s">
        <v>139</v>
      </c>
      <c r="D22" s="166">
        <v>388410</v>
      </c>
      <c r="H22" s="15"/>
      <c r="I22" s="15"/>
    </row>
    <row r="23" spans="1:9" ht="13.5" customHeight="1">
      <c r="A23" s="162" t="s">
        <v>11</v>
      </c>
      <c r="B23" s="217">
        <v>973004</v>
      </c>
      <c r="C23" s="159" t="s">
        <v>14</v>
      </c>
      <c r="D23" s="166">
        <v>694800</v>
      </c>
      <c r="H23" s="15"/>
      <c r="I23" s="15"/>
    </row>
    <row r="24" spans="1:9" ht="13.5" customHeight="1">
      <c r="A24" s="162" t="s">
        <v>142</v>
      </c>
      <c r="B24" s="217">
        <v>229278</v>
      </c>
      <c r="C24" s="159" t="s">
        <v>105</v>
      </c>
      <c r="D24" s="166"/>
      <c r="H24" s="15"/>
      <c r="I24" s="15"/>
    </row>
    <row r="25" spans="1:9" ht="13.5" customHeight="1">
      <c r="A25" s="162" t="s">
        <v>143</v>
      </c>
      <c r="B25" s="217">
        <v>345469</v>
      </c>
      <c r="C25" s="159" t="s">
        <v>145</v>
      </c>
      <c r="D25" s="166">
        <f>SUM(D26:D27)</f>
        <v>54172</v>
      </c>
      <c r="H25" s="15"/>
      <c r="I25" s="15"/>
    </row>
    <row r="26" spans="1:9" ht="13.5" customHeight="1">
      <c r="A26" s="160" t="s">
        <v>135</v>
      </c>
      <c r="B26" s="167">
        <f>SUM(B23:B25)</f>
        <v>1547751</v>
      </c>
      <c r="C26" s="161" t="s">
        <v>101</v>
      </c>
      <c r="D26" s="166">
        <v>13071</v>
      </c>
      <c r="H26" s="16"/>
      <c r="I26" s="16"/>
    </row>
    <row r="27" spans="1:9" ht="13.5" customHeight="1">
      <c r="A27" s="159" t="s">
        <v>106</v>
      </c>
      <c r="B27" s="216"/>
      <c r="C27" s="161" t="s">
        <v>99</v>
      </c>
      <c r="D27" s="302">
        <v>41101</v>
      </c>
      <c r="H27" s="16"/>
      <c r="I27" s="16"/>
    </row>
    <row r="28" spans="1:9" ht="13.5" customHeight="1">
      <c r="A28" s="159" t="s">
        <v>261</v>
      </c>
      <c r="B28" s="167">
        <v>146233</v>
      </c>
      <c r="C28" s="159"/>
      <c r="D28" s="170"/>
      <c r="H28" s="16"/>
      <c r="I28" s="16"/>
    </row>
    <row r="29" spans="1:9" ht="13.5" customHeight="1">
      <c r="A29" s="159" t="s">
        <v>15</v>
      </c>
      <c r="B29" s="165">
        <v>564072</v>
      </c>
      <c r="C29" s="159"/>
      <c r="D29" s="166"/>
      <c r="H29" s="15"/>
      <c r="I29" s="15"/>
    </row>
    <row r="30" spans="1:9" ht="13.5" customHeight="1" thickBot="1">
      <c r="A30" s="159" t="s">
        <v>107</v>
      </c>
      <c r="B30" s="308">
        <v>32413</v>
      </c>
      <c r="C30" s="159"/>
      <c r="D30" s="166"/>
      <c r="H30" s="8"/>
      <c r="I30" s="16"/>
    </row>
    <row r="31" spans="1:9" ht="13.5" customHeight="1">
      <c r="A31" s="158" t="s">
        <v>144</v>
      </c>
      <c r="B31" s="172">
        <f>B14+B15+B21+B26+B27+B28+B29+B30</f>
        <v>3118031</v>
      </c>
      <c r="C31" s="158" t="s">
        <v>134</v>
      </c>
      <c r="D31" s="164">
        <f>SUM(D19:D25,D29:D30)</f>
        <v>1854505</v>
      </c>
      <c r="H31" s="7"/>
      <c r="I31" s="8"/>
    </row>
    <row r="32" spans="1:9" ht="18.75" customHeight="1" thickBot="1">
      <c r="A32" s="163" t="s">
        <v>140</v>
      </c>
      <c r="B32" s="173">
        <f>SUM(B9,B31)</f>
        <v>3309583</v>
      </c>
      <c r="C32" s="163" t="s">
        <v>141</v>
      </c>
      <c r="D32" s="174">
        <f>SUM(D15,D31)</f>
        <v>3309583</v>
      </c>
      <c r="H32" s="7"/>
      <c r="I32" s="8"/>
    </row>
    <row r="33" spans="1:9" ht="12.75">
      <c r="A33" s="106"/>
      <c r="B33" s="106"/>
      <c r="C33" s="106"/>
      <c r="D33" s="106"/>
      <c r="H33" s="6"/>
      <c r="I33" s="6"/>
    </row>
    <row r="34" spans="8:9" ht="12.75">
      <c r="H34" s="6"/>
      <c r="I34" s="6"/>
    </row>
    <row r="35" spans="8:9" ht="12.75">
      <c r="H35" s="6"/>
      <c r="I35" s="6"/>
    </row>
    <row r="36" spans="8:9" ht="12.75">
      <c r="H36" s="6"/>
      <c r="I36" s="6"/>
    </row>
    <row r="37" spans="8:9" ht="12.75">
      <c r="H37" s="6"/>
      <c r="I37" s="6"/>
    </row>
  </sheetData>
  <sheetProtection/>
  <mergeCells count="4">
    <mergeCell ref="C7:C8"/>
    <mergeCell ref="A7:A8"/>
    <mergeCell ref="B7:B8"/>
    <mergeCell ref="D7:D8"/>
  </mergeCells>
  <printOptions horizontalCentered="1"/>
  <pageMargins left="0.2362204724409449" right="0.2755905511811024" top="0.59" bottom="0.48" header="0.41" footer="0.36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Munka16"/>
  <dimension ref="A1:GL83"/>
  <sheetViews>
    <sheetView tabSelected="1" workbookViewId="0" topLeftCell="A1">
      <pane xSplit="1" ySplit="8" topLeftCell="B21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3" sqref="A3"/>
    </sheetView>
  </sheetViews>
  <sheetFormatPr defaultColWidth="9.140625" defaultRowHeight="12.75"/>
  <cols>
    <col min="1" max="1" width="36.28125" style="0" customWidth="1"/>
    <col min="2" max="6" width="8.140625" style="20" customWidth="1"/>
    <col min="7" max="7" width="8.140625" style="76" customWidth="1"/>
    <col min="8" max="8" width="0.9921875" style="76" customWidth="1"/>
    <col min="9" max="13" width="8.140625" style="0" customWidth="1"/>
    <col min="14" max="14" width="8.140625" style="28" customWidth="1"/>
  </cols>
  <sheetData>
    <row r="1" spans="10:13" ht="12.75">
      <c r="J1" s="324" t="s">
        <v>358</v>
      </c>
      <c r="K1" s="324"/>
      <c r="L1" s="324"/>
      <c r="M1" s="324"/>
    </row>
    <row r="2" spans="1:14" ht="12.75">
      <c r="A2" s="1"/>
      <c r="I2" s="1"/>
      <c r="J2" s="323" t="s">
        <v>357</v>
      </c>
      <c r="K2" s="323"/>
      <c r="L2" s="323"/>
      <c r="M2" s="323"/>
      <c r="N2" s="27"/>
    </row>
    <row r="3" spans="1:14" ht="19.5">
      <c r="A3" s="104" t="s">
        <v>329</v>
      </c>
      <c r="B3" s="21"/>
      <c r="C3" s="21"/>
      <c r="D3" s="21"/>
      <c r="E3" s="21"/>
      <c r="F3" s="21"/>
      <c r="G3" s="77"/>
      <c r="H3" s="77"/>
      <c r="I3" s="3"/>
      <c r="J3" s="3"/>
      <c r="K3" s="3"/>
      <c r="L3" s="3"/>
      <c r="M3" s="3"/>
      <c r="N3" s="73"/>
    </row>
    <row r="4" spans="1:14" ht="19.5">
      <c r="A4" s="5" t="s">
        <v>17</v>
      </c>
      <c r="B4" s="21"/>
      <c r="C4" s="21"/>
      <c r="D4" s="21"/>
      <c r="E4" s="21"/>
      <c r="F4" s="21"/>
      <c r="G4" s="77"/>
      <c r="H4" s="77"/>
      <c r="I4" s="3"/>
      <c r="J4" s="3"/>
      <c r="K4" s="3"/>
      <c r="L4" s="3"/>
      <c r="M4" s="3"/>
      <c r="N4" s="73"/>
    </row>
    <row r="5" spans="1:14" ht="6" customHeight="1" thickBot="1">
      <c r="A5" s="49"/>
      <c r="B5" s="21"/>
      <c r="C5" s="21"/>
      <c r="D5" s="21"/>
      <c r="E5" s="21"/>
      <c r="F5" s="21"/>
      <c r="G5" s="77"/>
      <c r="H5" s="77"/>
      <c r="I5" s="3"/>
      <c r="J5" s="3"/>
      <c r="K5" s="3"/>
      <c r="L5" s="3"/>
      <c r="M5" s="3"/>
      <c r="N5" s="27" t="s">
        <v>0</v>
      </c>
    </row>
    <row r="6" spans="1:14" ht="15.75">
      <c r="A6" s="78" t="s">
        <v>31</v>
      </c>
      <c r="B6" s="320" t="s">
        <v>111</v>
      </c>
      <c r="C6" s="321"/>
      <c r="D6" s="321"/>
      <c r="E6" s="321"/>
      <c r="F6" s="321"/>
      <c r="G6" s="322"/>
      <c r="H6" s="90"/>
      <c r="I6" s="320" t="s">
        <v>112</v>
      </c>
      <c r="J6" s="321"/>
      <c r="K6" s="321"/>
      <c r="L6" s="321"/>
      <c r="M6" s="321"/>
      <c r="N6" s="322"/>
    </row>
    <row r="7" spans="1:14" ht="12.75">
      <c r="A7" s="79"/>
      <c r="B7" s="84" t="s">
        <v>18</v>
      </c>
      <c r="C7" s="85" t="s">
        <v>19</v>
      </c>
      <c r="D7" s="85" t="s">
        <v>20</v>
      </c>
      <c r="E7" s="85" t="s">
        <v>21</v>
      </c>
      <c r="F7" s="85" t="s">
        <v>22</v>
      </c>
      <c r="G7" s="86" t="s">
        <v>328</v>
      </c>
      <c r="H7" s="92"/>
      <c r="I7" s="84" t="s">
        <v>18</v>
      </c>
      <c r="J7" s="85" t="s">
        <v>19</v>
      </c>
      <c r="K7" s="85" t="s">
        <v>20</v>
      </c>
      <c r="L7" s="85" t="s">
        <v>23</v>
      </c>
      <c r="M7" s="85" t="s">
        <v>22</v>
      </c>
      <c r="N7" s="86" t="s">
        <v>328</v>
      </c>
    </row>
    <row r="8" spans="1:14" ht="13.5" thickBot="1">
      <c r="A8" s="80"/>
      <c r="B8" s="123" t="s">
        <v>24</v>
      </c>
      <c r="C8" s="124" t="s">
        <v>24</v>
      </c>
      <c r="D8" s="124" t="s">
        <v>25</v>
      </c>
      <c r="E8" s="124" t="s">
        <v>115</v>
      </c>
      <c r="F8" s="124" t="s">
        <v>26</v>
      </c>
      <c r="G8" s="125" t="s">
        <v>95</v>
      </c>
      <c r="H8" s="91"/>
      <c r="I8" s="123" t="s">
        <v>27</v>
      </c>
      <c r="J8" s="124" t="s">
        <v>28</v>
      </c>
      <c r="K8" s="124" t="s">
        <v>29</v>
      </c>
      <c r="L8" s="124"/>
      <c r="M8" s="124" t="s">
        <v>109</v>
      </c>
      <c r="N8" s="125" t="s">
        <v>30</v>
      </c>
    </row>
    <row r="9" spans="1:194" ht="12.75">
      <c r="A9" s="81" t="s">
        <v>263</v>
      </c>
      <c r="B9" s="66"/>
      <c r="C9" s="67"/>
      <c r="D9" s="255">
        <v>230911</v>
      </c>
      <c r="E9" s="67"/>
      <c r="F9" s="292">
        <v>4394</v>
      </c>
      <c r="G9" s="74">
        <f>SUM(B9:F9)</f>
        <v>235305</v>
      </c>
      <c r="H9" s="93"/>
      <c r="I9" s="68"/>
      <c r="J9" s="67"/>
      <c r="K9" s="270">
        <v>12439</v>
      </c>
      <c r="L9" s="67"/>
      <c r="M9" s="67"/>
      <c r="N9" s="74">
        <f>SUM(I9:M9)</f>
        <v>12439</v>
      </c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  <c r="DC9" s="17"/>
      <c r="DD9" s="17"/>
      <c r="DE9" s="17"/>
      <c r="DF9" s="17"/>
      <c r="DG9" s="17"/>
      <c r="DH9" s="17"/>
      <c r="DI9" s="17"/>
      <c r="DJ9" s="17"/>
      <c r="DK9" s="17"/>
      <c r="DL9" s="17"/>
      <c r="DM9" s="17"/>
      <c r="DN9" s="17"/>
      <c r="DO9" s="17"/>
      <c r="DP9" s="17"/>
      <c r="DQ9" s="17"/>
      <c r="DR9" s="17"/>
      <c r="DS9" s="17"/>
      <c r="DT9" s="17"/>
      <c r="DU9" s="17"/>
      <c r="DV9" s="17"/>
      <c r="DW9" s="17"/>
      <c r="DX9" s="17"/>
      <c r="DY9" s="17"/>
      <c r="DZ9" s="17"/>
      <c r="EA9" s="17"/>
      <c r="EB9" s="17"/>
      <c r="EC9" s="17"/>
      <c r="ED9" s="17"/>
      <c r="EE9" s="17"/>
      <c r="EF9" s="17"/>
      <c r="EG9" s="17"/>
      <c r="EH9" s="17"/>
      <c r="EI9" s="17"/>
      <c r="EJ9" s="17"/>
      <c r="EK9" s="17"/>
      <c r="EL9" s="17"/>
      <c r="EM9" s="17"/>
      <c r="EN9" s="17"/>
      <c r="EO9" s="17"/>
      <c r="EP9" s="17"/>
      <c r="EQ9" s="17"/>
      <c r="ER9" s="17"/>
      <c r="ES9" s="17"/>
      <c r="ET9" s="17"/>
      <c r="EU9" s="17"/>
      <c r="EV9" s="17"/>
      <c r="EW9" s="17"/>
      <c r="EX9" s="17"/>
      <c r="EY9" s="17"/>
      <c r="EZ9" s="17"/>
      <c r="FA9" s="17"/>
      <c r="FB9" s="17"/>
      <c r="FC9" s="17"/>
      <c r="FD9" s="17"/>
      <c r="FE9" s="17"/>
      <c r="FF9" s="17"/>
      <c r="FG9" s="17"/>
      <c r="FH9" s="17"/>
      <c r="FI9" s="17"/>
      <c r="FJ9" s="17"/>
      <c r="FK9" s="17"/>
      <c r="FL9" s="17"/>
      <c r="FM9" s="17"/>
      <c r="FN9" s="17"/>
      <c r="FO9" s="17"/>
      <c r="FP9" s="17"/>
      <c r="FQ9" s="17"/>
      <c r="FR9" s="17"/>
      <c r="FS9" s="17"/>
      <c r="FT9" s="17"/>
      <c r="FU9" s="17"/>
      <c r="FV9" s="17"/>
      <c r="FW9" s="17"/>
      <c r="FX9" s="17"/>
      <c r="FY9" s="17"/>
      <c r="FZ9" s="17"/>
      <c r="GA9" s="17"/>
      <c r="GB9" s="17"/>
      <c r="GC9" s="17"/>
      <c r="GD9" s="17"/>
      <c r="GE9" s="17"/>
      <c r="GF9" s="17"/>
      <c r="GG9" s="17"/>
      <c r="GH9" s="17"/>
      <c r="GI9" s="17"/>
      <c r="GJ9" s="17"/>
      <c r="GK9" s="17"/>
      <c r="GL9" s="17"/>
    </row>
    <row r="10" spans="1:14" ht="12.75">
      <c r="A10" s="82" t="s">
        <v>264</v>
      </c>
      <c r="B10" s="65"/>
      <c r="C10" s="61"/>
      <c r="D10" s="61"/>
      <c r="E10" s="61"/>
      <c r="F10" s="61"/>
      <c r="G10" s="63">
        <f>SUM(B10:F10)</f>
        <v>0</v>
      </c>
      <c r="H10" s="94"/>
      <c r="I10" s="65">
        <v>25108</v>
      </c>
      <c r="J10" s="61"/>
      <c r="K10" s="61">
        <v>690</v>
      </c>
      <c r="L10" s="61"/>
      <c r="M10" s="61"/>
      <c r="N10" s="63">
        <f>SUM(I10:M10)</f>
        <v>25798</v>
      </c>
    </row>
    <row r="11" spans="1:14" ht="12.75">
      <c r="A11" s="257" t="s">
        <v>265</v>
      </c>
      <c r="B11" s="65">
        <v>9708</v>
      </c>
      <c r="C11" s="61"/>
      <c r="D11" s="61">
        <v>70300</v>
      </c>
      <c r="E11" s="61"/>
      <c r="F11" s="61"/>
      <c r="G11" s="63">
        <f>SUM(B11:F11)</f>
        <v>80008</v>
      </c>
      <c r="H11" s="94"/>
      <c r="I11" s="65">
        <v>78466</v>
      </c>
      <c r="J11" s="61"/>
      <c r="K11" s="61"/>
      <c r="L11" s="61"/>
      <c r="M11" s="61"/>
      <c r="N11" s="63">
        <f>SUM(I11:M11)</f>
        <v>78466</v>
      </c>
    </row>
    <row r="12" spans="1:14" ht="12.75">
      <c r="A12" s="256" t="s">
        <v>266</v>
      </c>
      <c r="B12" s="64">
        <f>SUM(B13:B15)</f>
        <v>0</v>
      </c>
      <c r="C12" s="71">
        <f>SUM(C13:C15)</f>
        <v>0</v>
      </c>
      <c r="D12" s="71">
        <f aca="true" t="shared" si="0" ref="D12:N12">SUM(D13:D16)</f>
        <v>70559</v>
      </c>
      <c r="E12" s="71">
        <f t="shared" si="0"/>
        <v>0</v>
      </c>
      <c r="F12" s="71">
        <f t="shared" si="0"/>
        <v>6631</v>
      </c>
      <c r="G12" s="71">
        <f t="shared" si="0"/>
        <v>77190</v>
      </c>
      <c r="H12" s="71">
        <f t="shared" si="0"/>
        <v>0</v>
      </c>
      <c r="I12" s="71">
        <f t="shared" si="0"/>
        <v>0</v>
      </c>
      <c r="J12" s="71">
        <f t="shared" si="0"/>
        <v>96045</v>
      </c>
      <c r="K12" s="71">
        <f t="shared" si="0"/>
        <v>0</v>
      </c>
      <c r="L12" s="71">
        <f t="shared" si="0"/>
        <v>0</v>
      </c>
      <c r="M12" s="71">
        <f t="shared" si="0"/>
        <v>0</v>
      </c>
      <c r="N12" s="71">
        <f t="shared" si="0"/>
        <v>96045</v>
      </c>
    </row>
    <row r="13" spans="1:14" ht="12.75">
      <c r="A13" s="273" t="s">
        <v>315</v>
      </c>
      <c r="B13" s="69"/>
      <c r="C13" s="70"/>
      <c r="D13" s="275">
        <v>12596</v>
      </c>
      <c r="E13" s="70"/>
      <c r="F13" s="275"/>
      <c r="G13" s="75">
        <f aca="true" t="shared" si="1" ref="G13:G27">SUM(B13:F13)</f>
        <v>12596</v>
      </c>
      <c r="H13" s="94"/>
      <c r="I13" s="69"/>
      <c r="J13" s="69"/>
      <c r="K13" s="69">
        <f>SUM(K15:K18)</f>
        <v>0</v>
      </c>
      <c r="L13" s="69">
        <f>SUM(L15:L18)</f>
        <v>0</v>
      </c>
      <c r="M13" s="69">
        <f>SUM(M15:M18)</f>
        <v>0</v>
      </c>
      <c r="N13" s="75">
        <f aca="true" t="shared" si="2" ref="N13:N22">SUM(I13:M13)</f>
        <v>0</v>
      </c>
    </row>
    <row r="14" spans="1:14" ht="12.75">
      <c r="A14" s="273" t="s">
        <v>334</v>
      </c>
      <c r="B14" s="69"/>
      <c r="C14" s="70"/>
      <c r="D14" s="275"/>
      <c r="E14" s="70"/>
      <c r="F14" s="275"/>
      <c r="G14" s="75">
        <f t="shared" si="1"/>
        <v>0</v>
      </c>
      <c r="H14" s="94"/>
      <c r="I14" s="69"/>
      <c r="J14" s="286">
        <v>2877</v>
      </c>
      <c r="K14" s="286"/>
      <c r="L14" s="286"/>
      <c r="M14" s="286"/>
      <c r="N14" s="75">
        <f t="shared" si="2"/>
        <v>2877</v>
      </c>
    </row>
    <row r="15" spans="1:14" ht="12.75">
      <c r="A15" s="273" t="s">
        <v>316</v>
      </c>
      <c r="B15" s="69"/>
      <c r="C15" s="70"/>
      <c r="D15" s="70">
        <v>18886</v>
      </c>
      <c r="E15" s="70"/>
      <c r="F15" s="275">
        <v>6631</v>
      </c>
      <c r="G15" s="75">
        <f t="shared" si="1"/>
        <v>25517</v>
      </c>
      <c r="H15" s="94"/>
      <c r="I15" s="69"/>
      <c r="J15" s="70">
        <v>32333</v>
      </c>
      <c r="K15" s="70"/>
      <c r="L15" s="70"/>
      <c r="M15" s="70"/>
      <c r="N15" s="75">
        <f t="shared" si="2"/>
        <v>32333</v>
      </c>
    </row>
    <row r="16" spans="1:14" ht="12.75">
      <c r="A16" s="273" t="s">
        <v>350</v>
      </c>
      <c r="B16" s="69"/>
      <c r="C16" s="70"/>
      <c r="D16" s="70">
        <v>39077</v>
      </c>
      <c r="E16" s="70"/>
      <c r="F16" s="275"/>
      <c r="G16" s="75">
        <f t="shared" si="1"/>
        <v>39077</v>
      </c>
      <c r="H16" s="94"/>
      <c r="I16" s="69"/>
      <c r="J16" s="70">
        <v>60835</v>
      </c>
      <c r="K16" s="70"/>
      <c r="L16" s="70"/>
      <c r="M16" s="70"/>
      <c r="N16" s="75">
        <f t="shared" si="2"/>
        <v>60835</v>
      </c>
    </row>
    <row r="17" spans="1:14" ht="12.75">
      <c r="A17" s="287" t="s">
        <v>335</v>
      </c>
      <c r="B17" s="69"/>
      <c r="C17" s="70"/>
      <c r="D17" s="262">
        <v>32399</v>
      </c>
      <c r="E17" s="70"/>
      <c r="F17" s="275"/>
      <c r="G17" s="268">
        <f t="shared" si="1"/>
        <v>32399</v>
      </c>
      <c r="H17" s="94"/>
      <c r="I17" s="69"/>
      <c r="J17" s="262">
        <v>33229</v>
      </c>
      <c r="K17" s="70"/>
      <c r="L17" s="70"/>
      <c r="M17" s="70"/>
      <c r="N17" s="268">
        <f t="shared" si="2"/>
        <v>33229</v>
      </c>
    </row>
    <row r="18" spans="1:14" ht="12.75">
      <c r="A18" s="82" t="s">
        <v>336</v>
      </c>
      <c r="B18" s="259">
        <v>1250</v>
      </c>
      <c r="C18" s="61"/>
      <c r="D18" s="61"/>
      <c r="E18" s="61"/>
      <c r="F18" s="258"/>
      <c r="G18" s="63">
        <f t="shared" si="1"/>
        <v>1250</v>
      </c>
      <c r="H18" s="94"/>
      <c r="I18" s="65"/>
      <c r="J18" s="61">
        <v>6250</v>
      </c>
      <c r="K18" s="61"/>
      <c r="L18" s="61"/>
      <c r="M18" s="61"/>
      <c r="N18" s="63">
        <f t="shared" si="2"/>
        <v>6250</v>
      </c>
    </row>
    <row r="19" spans="1:14" ht="12.75">
      <c r="A19" s="82" t="s">
        <v>307</v>
      </c>
      <c r="B19" s="259"/>
      <c r="C19" s="61"/>
      <c r="D19" s="61"/>
      <c r="E19" s="61"/>
      <c r="F19" s="258"/>
      <c r="G19" s="63">
        <f t="shared" si="1"/>
        <v>0</v>
      </c>
      <c r="H19" s="94"/>
      <c r="I19" s="65">
        <v>4550</v>
      </c>
      <c r="J19" s="61"/>
      <c r="K19" s="61"/>
      <c r="L19" s="61"/>
      <c r="M19" s="61"/>
      <c r="N19" s="63">
        <f t="shared" si="2"/>
        <v>4550</v>
      </c>
    </row>
    <row r="20" spans="1:14" ht="12.75">
      <c r="A20" s="82" t="s">
        <v>267</v>
      </c>
      <c r="B20" s="65"/>
      <c r="C20" s="61"/>
      <c r="D20" s="61"/>
      <c r="E20" s="61"/>
      <c r="F20" s="61"/>
      <c r="G20" s="63">
        <f t="shared" si="1"/>
        <v>0</v>
      </c>
      <c r="H20" s="94"/>
      <c r="I20" s="65"/>
      <c r="J20" s="61"/>
      <c r="K20" s="61">
        <v>6565</v>
      </c>
      <c r="L20" s="61"/>
      <c r="M20" s="61"/>
      <c r="N20" s="63">
        <f t="shared" si="2"/>
        <v>6565</v>
      </c>
    </row>
    <row r="21" spans="1:14" ht="12.75">
      <c r="A21" s="82" t="s">
        <v>268</v>
      </c>
      <c r="B21" s="65">
        <v>525</v>
      </c>
      <c r="C21" s="61"/>
      <c r="D21" s="61"/>
      <c r="E21" s="61"/>
      <c r="F21" s="61"/>
      <c r="G21" s="63">
        <f t="shared" si="1"/>
        <v>525</v>
      </c>
      <c r="H21" s="94"/>
      <c r="I21" s="65">
        <v>4102</v>
      </c>
      <c r="J21" s="61"/>
      <c r="K21" s="61"/>
      <c r="L21" s="61"/>
      <c r="M21" s="61"/>
      <c r="N21" s="63">
        <f t="shared" si="2"/>
        <v>4102</v>
      </c>
    </row>
    <row r="22" spans="1:14" ht="12.75">
      <c r="A22" s="82" t="s">
        <v>269</v>
      </c>
      <c r="B22" s="65"/>
      <c r="C22" s="61"/>
      <c r="D22" s="61"/>
      <c r="E22" s="61"/>
      <c r="F22" s="61"/>
      <c r="G22" s="63">
        <f t="shared" si="1"/>
        <v>0</v>
      </c>
      <c r="H22" s="94"/>
      <c r="I22" s="65">
        <v>750</v>
      </c>
      <c r="J22" s="61"/>
      <c r="K22" s="61"/>
      <c r="L22" s="61"/>
      <c r="M22" s="61"/>
      <c r="N22" s="63">
        <f t="shared" si="2"/>
        <v>750</v>
      </c>
    </row>
    <row r="23" spans="1:14" ht="12.75">
      <c r="A23" s="82" t="s">
        <v>270</v>
      </c>
      <c r="B23" s="65">
        <v>12340</v>
      </c>
      <c r="C23" s="61"/>
      <c r="D23" s="61"/>
      <c r="E23" s="61"/>
      <c r="F23" s="61"/>
      <c r="G23" s="63">
        <f t="shared" si="1"/>
        <v>12340</v>
      </c>
      <c r="H23" s="94"/>
      <c r="I23" s="65">
        <v>18093</v>
      </c>
      <c r="J23" s="61"/>
      <c r="K23" s="61"/>
      <c r="L23" s="61"/>
      <c r="M23" s="61"/>
      <c r="N23" s="63">
        <f aca="true" t="shared" si="3" ref="N23:N38">SUM(I23:M23)</f>
        <v>18093</v>
      </c>
    </row>
    <row r="24" spans="1:14" ht="12.75">
      <c r="A24" s="82" t="s">
        <v>271</v>
      </c>
      <c r="B24" s="69"/>
      <c r="C24" s="70"/>
      <c r="D24" s="70"/>
      <c r="E24" s="70"/>
      <c r="F24" s="70"/>
      <c r="G24" s="268">
        <f t="shared" si="1"/>
        <v>0</v>
      </c>
      <c r="H24" s="95"/>
      <c r="I24" s="260">
        <v>7111</v>
      </c>
      <c r="J24" s="70"/>
      <c r="K24" s="70"/>
      <c r="L24" s="70"/>
      <c r="M24" s="70"/>
      <c r="N24" s="268">
        <f t="shared" si="3"/>
        <v>7111</v>
      </c>
    </row>
    <row r="25" spans="1:14" ht="12.75">
      <c r="A25" s="250" t="s">
        <v>272</v>
      </c>
      <c r="B25" s="69"/>
      <c r="C25" s="70"/>
      <c r="D25" s="70"/>
      <c r="E25" s="70"/>
      <c r="F25" s="70"/>
      <c r="G25" s="268">
        <f t="shared" si="1"/>
        <v>0</v>
      </c>
      <c r="H25" s="95"/>
      <c r="I25" s="260">
        <v>43082</v>
      </c>
      <c r="J25" s="70"/>
      <c r="K25" s="70"/>
      <c r="L25" s="70"/>
      <c r="M25" s="70"/>
      <c r="N25" s="268">
        <f t="shared" si="3"/>
        <v>43082</v>
      </c>
    </row>
    <row r="26" spans="1:14" ht="12.75">
      <c r="A26" s="250" t="s">
        <v>273</v>
      </c>
      <c r="B26" s="293">
        <v>15981</v>
      </c>
      <c r="C26" s="70">
        <v>15000</v>
      </c>
      <c r="D26" s="263">
        <v>1600</v>
      </c>
      <c r="E26" s="70">
        <v>564072</v>
      </c>
      <c r="F26" s="262">
        <v>135208</v>
      </c>
      <c r="G26" s="268">
        <f t="shared" si="1"/>
        <v>731861</v>
      </c>
      <c r="H26" s="95"/>
      <c r="I26" s="290">
        <v>266472</v>
      </c>
      <c r="J26" s="262">
        <v>2750</v>
      </c>
      <c r="K26" s="262">
        <v>1558</v>
      </c>
      <c r="L26" s="262">
        <v>446805</v>
      </c>
      <c r="M26" s="309">
        <v>54172</v>
      </c>
      <c r="N26" s="268">
        <f t="shared" si="3"/>
        <v>771757</v>
      </c>
    </row>
    <row r="27" spans="1:14" ht="12.75">
      <c r="A27" s="82" t="s">
        <v>274</v>
      </c>
      <c r="B27" s="69"/>
      <c r="C27" s="70"/>
      <c r="D27" s="262">
        <v>420</v>
      </c>
      <c r="E27" s="70"/>
      <c r="F27" s="70"/>
      <c r="G27" s="268">
        <f t="shared" si="1"/>
        <v>420</v>
      </c>
      <c r="H27" s="95"/>
      <c r="I27" s="260">
        <v>420</v>
      </c>
      <c r="J27" s="70"/>
      <c r="K27" s="70"/>
      <c r="L27" s="70"/>
      <c r="M27" s="70"/>
      <c r="N27" s="268">
        <f t="shared" si="3"/>
        <v>420</v>
      </c>
    </row>
    <row r="28" spans="1:14" ht="12.75">
      <c r="A28" s="256" t="s">
        <v>275</v>
      </c>
      <c r="B28" s="64">
        <f>SUM(B29:B31)</f>
        <v>245199</v>
      </c>
      <c r="C28" s="71">
        <f>SUM(C29:C31)</f>
        <v>1500</v>
      </c>
      <c r="D28" s="71"/>
      <c r="E28" s="71"/>
      <c r="F28" s="71"/>
      <c r="G28" s="268">
        <f>SUM(G29:G31)</f>
        <v>246699</v>
      </c>
      <c r="H28" s="95"/>
      <c r="I28" s="69"/>
      <c r="J28" s="70"/>
      <c r="K28" s="70"/>
      <c r="L28" s="70"/>
      <c r="M28" s="70"/>
      <c r="N28" s="268">
        <f t="shared" si="3"/>
        <v>0</v>
      </c>
    </row>
    <row r="29" spans="1:14" ht="12.75">
      <c r="A29" s="273" t="s">
        <v>317</v>
      </c>
      <c r="B29" s="69">
        <v>167199</v>
      </c>
      <c r="C29" s="70">
        <v>1500</v>
      </c>
      <c r="D29" s="70"/>
      <c r="E29" s="70"/>
      <c r="F29" s="70"/>
      <c r="G29" s="75">
        <f>SUM(B29:F29)</f>
        <v>168699</v>
      </c>
      <c r="H29" s="95"/>
      <c r="I29" s="69"/>
      <c r="J29" s="70"/>
      <c r="K29" s="70"/>
      <c r="L29" s="70"/>
      <c r="M29" s="70"/>
      <c r="N29" s="75">
        <f t="shared" si="3"/>
        <v>0</v>
      </c>
    </row>
    <row r="30" spans="1:14" ht="12.75">
      <c r="A30" s="273" t="s">
        <v>318</v>
      </c>
      <c r="B30" s="69">
        <v>70000</v>
      </c>
      <c r="C30" s="70"/>
      <c r="D30" s="70"/>
      <c r="E30" s="70"/>
      <c r="F30" s="70"/>
      <c r="G30" s="75">
        <f>SUM(B30:F30)</f>
        <v>70000</v>
      </c>
      <c r="H30" s="95"/>
      <c r="I30" s="69"/>
      <c r="J30" s="70"/>
      <c r="K30" s="70"/>
      <c r="L30" s="70"/>
      <c r="M30" s="70"/>
      <c r="N30" s="75">
        <f t="shared" si="3"/>
        <v>0</v>
      </c>
    </row>
    <row r="31" spans="1:14" ht="12.75">
      <c r="A31" s="273" t="s">
        <v>319</v>
      </c>
      <c r="B31" s="69">
        <v>8000</v>
      </c>
      <c r="C31" s="70"/>
      <c r="D31" s="70"/>
      <c r="E31" s="70"/>
      <c r="F31" s="70"/>
      <c r="G31" s="75">
        <f>SUM(B31:F31)</f>
        <v>8000</v>
      </c>
      <c r="H31" s="95"/>
      <c r="I31" s="69"/>
      <c r="J31" s="70"/>
      <c r="K31" s="70"/>
      <c r="L31" s="70"/>
      <c r="M31" s="70"/>
      <c r="N31" s="75">
        <f t="shared" si="3"/>
        <v>0</v>
      </c>
    </row>
    <row r="32" spans="1:14" ht="12.75">
      <c r="A32" s="256" t="s">
        <v>308</v>
      </c>
      <c r="B32" s="69"/>
      <c r="C32" s="70"/>
      <c r="D32" s="70"/>
      <c r="E32" s="70"/>
      <c r="F32" s="70"/>
      <c r="G32" s="268">
        <f>SUM(G33:G34)</f>
        <v>0</v>
      </c>
      <c r="H32" s="95"/>
      <c r="I32" s="64"/>
      <c r="J32" s="71"/>
      <c r="K32" s="71">
        <f>SUM(K33:K35)</f>
        <v>4500</v>
      </c>
      <c r="L32" s="71"/>
      <c r="M32" s="71"/>
      <c r="N32" s="268">
        <f t="shared" si="3"/>
        <v>4500</v>
      </c>
    </row>
    <row r="33" spans="1:14" ht="12.75">
      <c r="A33" s="273" t="s">
        <v>320</v>
      </c>
      <c r="B33" s="69"/>
      <c r="C33" s="70"/>
      <c r="D33" s="70"/>
      <c r="E33" s="70"/>
      <c r="F33" s="70"/>
      <c r="G33" s="268">
        <f>SUM(B33:F33)</f>
        <v>0</v>
      </c>
      <c r="H33" s="95"/>
      <c r="I33" s="69"/>
      <c r="J33" s="70"/>
      <c r="K33" s="70">
        <v>3000</v>
      </c>
      <c r="L33" s="70"/>
      <c r="M33" s="70"/>
      <c r="N33" s="75">
        <f t="shared" si="3"/>
        <v>3000</v>
      </c>
    </row>
    <row r="34" spans="1:14" ht="12.75">
      <c r="A34" s="273" t="s">
        <v>321</v>
      </c>
      <c r="B34" s="69"/>
      <c r="C34" s="70"/>
      <c r="D34" s="70"/>
      <c r="E34" s="70"/>
      <c r="F34" s="70"/>
      <c r="G34" s="268">
        <f>SUM(B34:F34)</f>
        <v>0</v>
      </c>
      <c r="H34" s="95"/>
      <c r="I34" s="69"/>
      <c r="J34" s="70"/>
      <c r="K34" s="70">
        <v>1000</v>
      </c>
      <c r="L34" s="70"/>
      <c r="M34" s="70"/>
      <c r="N34" s="75">
        <f t="shared" si="3"/>
        <v>1000</v>
      </c>
    </row>
    <row r="35" spans="1:14" ht="12.75">
      <c r="A35" s="273" t="s">
        <v>337</v>
      </c>
      <c r="B35" s="69"/>
      <c r="C35" s="70"/>
      <c r="D35" s="70"/>
      <c r="E35" s="70"/>
      <c r="F35" s="70"/>
      <c r="G35" s="268"/>
      <c r="H35" s="95"/>
      <c r="I35" s="69"/>
      <c r="J35" s="70"/>
      <c r="K35" s="70">
        <v>500</v>
      </c>
      <c r="L35" s="70"/>
      <c r="M35" s="70"/>
      <c r="N35" s="75">
        <f t="shared" si="3"/>
        <v>500</v>
      </c>
    </row>
    <row r="36" spans="1:14" ht="12.75">
      <c r="A36" s="82" t="s">
        <v>276</v>
      </c>
      <c r="B36" s="69"/>
      <c r="C36" s="70"/>
      <c r="D36" s="70"/>
      <c r="E36" s="70"/>
      <c r="F36" s="70"/>
      <c r="G36" s="268">
        <f>SUM(B36:F36)</f>
        <v>0</v>
      </c>
      <c r="H36" s="95"/>
      <c r="I36" s="69">
        <v>3750</v>
      </c>
      <c r="J36" s="70"/>
      <c r="K36" s="70"/>
      <c r="L36" s="70"/>
      <c r="M36" s="70"/>
      <c r="N36" s="268">
        <f t="shared" si="3"/>
        <v>3750</v>
      </c>
    </row>
    <row r="37" spans="1:14" ht="12.75">
      <c r="A37" s="82" t="s">
        <v>277</v>
      </c>
      <c r="B37" s="69"/>
      <c r="C37" s="70"/>
      <c r="D37" s="70"/>
      <c r="E37" s="70"/>
      <c r="F37" s="70"/>
      <c r="G37" s="268">
        <f>SUM(B37:F37)</f>
        <v>0</v>
      </c>
      <c r="H37" s="95"/>
      <c r="I37" s="69">
        <v>27500</v>
      </c>
      <c r="J37" s="70"/>
      <c r="K37" s="70"/>
      <c r="L37" s="70"/>
      <c r="M37" s="70"/>
      <c r="N37" s="268">
        <f t="shared" si="3"/>
        <v>27500</v>
      </c>
    </row>
    <row r="38" spans="1:14" ht="11.25" customHeight="1" thickBot="1">
      <c r="A38" s="87" t="s">
        <v>278</v>
      </c>
      <c r="B38" s="276"/>
      <c r="C38" s="277"/>
      <c r="D38" s="277">
        <v>600</v>
      </c>
      <c r="E38" s="277"/>
      <c r="F38" s="277"/>
      <c r="G38" s="269">
        <f>SUM(B38:F38)</f>
        <v>600</v>
      </c>
      <c r="H38" s="95"/>
      <c r="I38" s="276">
        <v>10018</v>
      </c>
      <c r="J38" s="277">
        <v>5000</v>
      </c>
      <c r="K38" s="277"/>
      <c r="L38" s="277"/>
      <c r="M38" s="277"/>
      <c r="N38" s="269">
        <f t="shared" si="3"/>
        <v>15018</v>
      </c>
    </row>
    <row r="39" spans="1:14" ht="34.5" customHeight="1" thickBot="1">
      <c r="A39" s="278"/>
      <c r="B39" s="279"/>
      <c r="C39" s="279"/>
      <c r="D39" s="280"/>
      <c r="E39" s="279"/>
      <c r="F39" s="279"/>
      <c r="G39" s="281"/>
      <c r="H39" s="282"/>
      <c r="I39" s="279"/>
      <c r="J39" s="279"/>
      <c r="K39" s="279"/>
      <c r="L39" s="279"/>
      <c r="M39" s="279"/>
      <c r="N39" s="281"/>
    </row>
    <row r="40" spans="1:14" ht="15.75">
      <c r="A40" s="78" t="s">
        <v>31</v>
      </c>
      <c r="B40" s="320" t="s">
        <v>111</v>
      </c>
      <c r="C40" s="321"/>
      <c r="D40" s="321"/>
      <c r="E40" s="321"/>
      <c r="F40" s="321"/>
      <c r="G40" s="322"/>
      <c r="H40" s="90"/>
      <c r="I40" s="320" t="s">
        <v>112</v>
      </c>
      <c r="J40" s="321"/>
      <c r="K40" s="321"/>
      <c r="L40" s="321"/>
      <c r="M40" s="321"/>
      <c r="N40" s="322"/>
    </row>
    <row r="41" spans="1:14" ht="12.75">
      <c r="A41" s="79"/>
      <c r="B41" s="84" t="s">
        <v>18</v>
      </c>
      <c r="C41" s="85" t="s">
        <v>19</v>
      </c>
      <c r="D41" s="85" t="s">
        <v>20</v>
      </c>
      <c r="E41" s="85" t="s">
        <v>21</v>
      </c>
      <c r="F41" s="85" t="s">
        <v>22</v>
      </c>
      <c r="G41" s="86" t="s">
        <v>328</v>
      </c>
      <c r="H41" s="92"/>
      <c r="I41" s="84" t="s">
        <v>18</v>
      </c>
      <c r="J41" s="85" t="s">
        <v>19</v>
      </c>
      <c r="K41" s="85" t="s">
        <v>20</v>
      </c>
      <c r="L41" s="85" t="s">
        <v>23</v>
      </c>
      <c r="M41" s="85" t="s">
        <v>22</v>
      </c>
      <c r="N41" s="86" t="s">
        <v>328</v>
      </c>
    </row>
    <row r="42" spans="1:14" ht="13.5" thickBot="1">
      <c r="A42" s="80"/>
      <c r="B42" s="123" t="s">
        <v>24</v>
      </c>
      <c r="C42" s="124" t="s">
        <v>24</v>
      </c>
      <c r="D42" s="124" t="s">
        <v>25</v>
      </c>
      <c r="E42" s="124" t="s">
        <v>115</v>
      </c>
      <c r="F42" s="124" t="s">
        <v>26</v>
      </c>
      <c r="G42" s="125" t="s">
        <v>95</v>
      </c>
      <c r="H42" s="91"/>
      <c r="I42" s="123" t="s">
        <v>27</v>
      </c>
      <c r="J42" s="124" t="s">
        <v>28</v>
      </c>
      <c r="K42" s="124" t="s">
        <v>29</v>
      </c>
      <c r="L42" s="124"/>
      <c r="M42" s="124" t="s">
        <v>109</v>
      </c>
      <c r="N42" s="125" t="s">
        <v>30</v>
      </c>
    </row>
    <row r="43" spans="1:14" ht="12.75">
      <c r="A43" s="256" t="s">
        <v>279</v>
      </c>
      <c r="B43" s="64">
        <f>SUM(B44:B46)</f>
        <v>525753</v>
      </c>
      <c r="C43" s="71">
        <f>SUM(C44:C46)</f>
        <v>0</v>
      </c>
      <c r="D43" s="71">
        <f>SUM(D44:D46)</f>
        <v>766175</v>
      </c>
      <c r="E43" s="71"/>
      <c r="F43" s="71"/>
      <c r="G43" s="268">
        <f>SUM(G44:G46)</f>
        <v>1291928</v>
      </c>
      <c r="H43" s="95"/>
      <c r="I43" s="69"/>
      <c r="J43" s="70"/>
      <c r="K43" s="70"/>
      <c r="L43" s="70"/>
      <c r="M43" s="70"/>
      <c r="N43" s="268">
        <f aca="true" t="shared" si="4" ref="N43:N73">SUM(I43:M43)</f>
        <v>0</v>
      </c>
    </row>
    <row r="44" spans="1:14" ht="12.75">
      <c r="A44" s="273" t="s">
        <v>322</v>
      </c>
      <c r="B44" s="69">
        <v>42360</v>
      </c>
      <c r="C44" s="70"/>
      <c r="D44" s="70"/>
      <c r="E44" s="70"/>
      <c r="F44" s="70"/>
      <c r="G44" s="75">
        <f aca="true" t="shared" si="5" ref="G44:G73">SUM(B44:F44)</f>
        <v>42360</v>
      </c>
      <c r="H44" s="95"/>
      <c r="I44" s="69"/>
      <c r="J44" s="70"/>
      <c r="K44" s="70"/>
      <c r="L44" s="70"/>
      <c r="M44" s="70"/>
      <c r="N44" s="75">
        <f t="shared" si="4"/>
        <v>0</v>
      </c>
    </row>
    <row r="45" spans="1:14" ht="12.75">
      <c r="A45" s="273" t="s">
        <v>323</v>
      </c>
      <c r="B45" s="69">
        <v>483393</v>
      </c>
      <c r="C45" s="70"/>
      <c r="D45" s="70"/>
      <c r="E45" s="70"/>
      <c r="F45" s="70"/>
      <c r="G45" s="75">
        <f t="shared" si="5"/>
        <v>483393</v>
      </c>
      <c r="H45" s="95"/>
      <c r="I45" s="69"/>
      <c r="J45" s="70"/>
      <c r="K45" s="70"/>
      <c r="L45" s="70"/>
      <c r="M45" s="70"/>
      <c r="N45" s="75">
        <f t="shared" si="4"/>
        <v>0</v>
      </c>
    </row>
    <row r="46" spans="1:14" ht="12.75">
      <c r="A46" s="273" t="s">
        <v>324</v>
      </c>
      <c r="B46" s="69"/>
      <c r="C46" s="70"/>
      <c r="D46" s="70">
        <v>766175</v>
      </c>
      <c r="E46" s="70"/>
      <c r="F46" s="70"/>
      <c r="G46" s="75">
        <f t="shared" si="5"/>
        <v>766175</v>
      </c>
      <c r="H46" s="95"/>
      <c r="I46" s="69"/>
      <c r="J46" s="70"/>
      <c r="K46" s="70"/>
      <c r="L46" s="70"/>
      <c r="M46" s="70"/>
      <c r="N46" s="75">
        <f t="shared" si="4"/>
        <v>0</v>
      </c>
    </row>
    <row r="47" spans="1:14" ht="12.75">
      <c r="A47" s="82" t="s">
        <v>280</v>
      </c>
      <c r="B47" s="65"/>
      <c r="C47" s="61"/>
      <c r="D47" s="61"/>
      <c r="E47" s="309">
        <v>32413</v>
      </c>
      <c r="F47" s="61"/>
      <c r="G47" s="63">
        <f t="shared" si="5"/>
        <v>32413</v>
      </c>
      <c r="H47" s="94"/>
      <c r="I47" s="65">
        <v>18760</v>
      </c>
      <c r="J47" s="61"/>
      <c r="K47" s="61"/>
      <c r="L47" s="61">
        <v>247995</v>
      </c>
      <c r="M47" s="61"/>
      <c r="N47" s="63">
        <f t="shared" si="4"/>
        <v>266755</v>
      </c>
    </row>
    <row r="48" spans="1:14" ht="12.75">
      <c r="A48" s="82" t="s">
        <v>281</v>
      </c>
      <c r="B48" s="69"/>
      <c r="C48" s="70"/>
      <c r="D48" s="70"/>
      <c r="E48" s="70"/>
      <c r="F48" s="70"/>
      <c r="G48" s="268">
        <f t="shared" si="5"/>
        <v>0</v>
      </c>
      <c r="H48" s="95"/>
      <c r="I48" s="65"/>
      <c r="J48" s="61"/>
      <c r="K48" s="61">
        <v>1263526</v>
      </c>
      <c r="L48" s="61"/>
      <c r="M48" s="61"/>
      <c r="N48" s="63">
        <f t="shared" si="4"/>
        <v>1263526</v>
      </c>
    </row>
    <row r="49" spans="1:14" ht="12.75">
      <c r="A49" s="82" t="s">
        <v>282</v>
      </c>
      <c r="B49" s="65"/>
      <c r="C49" s="61"/>
      <c r="D49" s="61">
        <v>1181</v>
      </c>
      <c r="E49" s="61"/>
      <c r="F49" s="61"/>
      <c r="G49" s="268">
        <f t="shared" si="5"/>
        <v>1181</v>
      </c>
      <c r="H49" s="95"/>
      <c r="I49" s="260">
        <v>2976</v>
      </c>
      <c r="J49" s="61"/>
      <c r="K49" s="61"/>
      <c r="L49" s="61"/>
      <c r="M49" s="61"/>
      <c r="N49" s="63">
        <f t="shared" si="4"/>
        <v>2976</v>
      </c>
    </row>
    <row r="50" spans="1:14" ht="12.75">
      <c r="A50" s="87" t="s">
        <v>283</v>
      </c>
      <c r="B50" s="251"/>
      <c r="C50" s="252"/>
      <c r="D50" s="252">
        <v>40000</v>
      </c>
      <c r="E50" s="252"/>
      <c r="F50" s="252"/>
      <c r="G50" s="268">
        <f t="shared" si="5"/>
        <v>40000</v>
      </c>
      <c r="H50" s="95"/>
      <c r="I50" s="251">
        <v>51625</v>
      </c>
      <c r="J50" s="252"/>
      <c r="K50" s="252">
        <v>685</v>
      </c>
      <c r="L50" s="252"/>
      <c r="M50" s="252"/>
      <c r="N50" s="63">
        <f t="shared" si="4"/>
        <v>52310</v>
      </c>
    </row>
    <row r="51" spans="1:14" ht="12.75">
      <c r="A51" s="87" t="s">
        <v>284</v>
      </c>
      <c r="B51" s="251"/>
      <c r="C51" s="252"/>
      <c r="D51" s="252">
        <v>19592</v>
      </c>
      <c r="E51" s="252"/>
      <c r="F51" s="252"/>
      <c r="G51" s="268">
        <f t="shared" si="5"/>
        <v>19592</v>
      </c>
      <c r="H51" s="95"/>
      <c r="I51" s="251">
        <v>800</v>
      </c>
      <c r="J51" s="252"/>
      <c r="K51" s="252">
        <v>75094</v>
      </c>
      <c r="L51" s="252"/>
      <c r="M51" s="252"/>
      <c r="N51" s="63">
        <f t="shared" si="4"/>
        <v>75894</v>
      </c>
    </row>
    <row r="52" spans="1:14" ht="12.75">
      <c r="A52" s="87" t="s">
        <v>285</v>
      </c>
      <c r="B52" s="251"/>
      <c r="C52" s="252"/>
      <c r="D52" s="252">
        <v>8991</v>
      </c>
      <c r="E52" s="252"/>
      <c r="F52" s="252"/>
      <c r="G52" s="268">
        <f t="shared" si="5"/>
        <v>8991</v>
      </c>
      <c r="H52" s="95"/>
      <c r="I52" s="251"/>
      <c r="J52" s="252"/>
      <c r="K52" s="252"/>
      <c r="L52" s="252"/>
      <c r="M52" s="252"/>
      <c r="N52" s="63">
        <f t="shared" si="4"/>
        <v>0</v>
      </c>
    </row>
    <row r="53" spans="1:14" ht="12.75">
      <c r="A53" s="87" t="s">
        <v>286</v>
      </c>
      <c r="B53" s="251"/>
      <c r="C53" s="252"/>
      <c r="D53" s="252">
        <v>184</v>
      </c>
      <c r="E53" s="252"/>
      <c r="F53" s="252"/>
      <c r="G53" s="268">
        <f t="shared" si="5"/>
        <v>184</v>
      </c>
      <c r="H53" s="95"/>
      <c r="I53" s="251">
        <v>3072</v>
      </c>
      <c r="J53" s="252"/>
      <c r="K53" s="294">
        <v>41718</v>
      </c>
      <c r="L53" s="252"/>
      <c r="M53" s="252"/>
      <c r="N53" s="63">
        <f t="shared" si="4"/>
        <v>44790</v>
      </c>
    </row>
    <row r="54" spans="1:14" ht="12.75">
      <c r="A54" s="87" t="s">
        <v>287</v>
      </c>
      <c r="B54" s="251"/>
      <c r="C54" s="252"/>
      <c r="D54" s="252">
        <v>173500</v>
      </c>
      <c r="E54" s="252"/>
      <c r="F54" s="252"/>
      <c r="G54" s="268">
        <f t="shared" si="5"/>
        <v>173500</v>
      </c>
      <c r="H54" s="95"/>
      <c r="I54" s="251"/>
      <c r="J54" s="252"/>
      <c r="K54" s="252"/>
      <c r="L54" s="252"/>
      <c r="M54" s="252"/>
      <c r="N54" s="63">
        <f t="shared" si="4"/>
        <v>0</v>
      </c>
    </row>
    <row r="55" spans="1:14" ht="12.75">
      <c r="A55" s="87" t="s">
        <v>288</v>
      </c>
      <c r="B55" s="251"/>
      <c r="C55" s="252"/>
      <c r="D55" s="252"/>
      <c r="E55" s="252"/>
      <c r="F55" s="252"/>
      <c r="G55" s="268">
        <f t="shared" si="5"/>
        <v>0</v>
      </c>
      <c r="H55" s="95"/>
      <c r="I55" s="251"/>
      <c r="J55" s="252"/>
      <c r="K55" s="252">
        <v>137425</v>
      </c>
      <c r="L55" s="252"/>
      <c r="M55" s="252"/>
      <c r="N55" s="63">
        <f t="shared" si="4"/>
        <v>137425</v>
      </c>
    </row>
    <row r="56" spans="1:14" ht="12.75">
      <c r="A56" s="87" t="s">
        <v>289</v>
      </c>
      <c r="B56" s="251"/>
      <c r="C56" s="252"/>
      <c r="D56" s="252"/>
      <c r="E56" s="252"/>
      <c r="F56" s="252"/>
      <c r="G56" s="268">
        <f t="shared" si="5"/>
        <v>0</v>
      </c>
      <c r="H56" s="95"/>
      <c r="I56" s="251"/>
      <c r="J56" s="252"/>
      <c r="K56" s="252">
        <v>3900</v>
      </c>
      <c r="L56" s="252"/>
      <c r="M56" s="252"/>
      <c r="N56" s="63">
        <f t="shared" si="4"/>
        <v>3900</v>
      </c>
    </row>
    <row r="57" spans="1:14" ht="12.75">
      <c r="A57" s="87" t="s">
        <v>290</v>
      </c>
      <c r="B57" s="251"/>
      <c r="C57" s="252"/>
      <c r="D57" s="252"/>
      <c r="E57" s="252"/>
      <c r="F57" s="252"/>
      <c r="G57" s="268">
        <f t="shared" si="5"/>
        <v>0</v>
      </c>
      <c r="H57" s="95"/>
      <c r="I57" s="251"/>
      <c r="J57" s="252"/>
      <c r="K57" s="252">
        <v>20000</v>
      </c>
      <c r="L57" s="252"/>
      <c r="M57" s="252"/>
      <c r="N57" s="63">
        <f t="shared" si="4"/>
        <v>20000</v>
      </c>
    </row>
    <row r="58" spans="1:14" ht="12.75">
      <c r="A58" s="87" t="s">
        <v>291</v>
      </c>
      <c r="B58" s="251"/>
      <c r="C58" s="252"/>
      <c r="D58" s="252"/>
      <c r="E58" s="252"/>
      <c r="F58" s="252"/>
      <c r="G58" s="268">
        <f t="shared" si="5"/>
        <v>0</v>
      </c>
      <c r="H58" s="95"/>
      <c r="I58" s="251"/>
      <c r="J58" s="252"/>
      <c r="K58" s="252">
        <v>1400</v>
      </c>
      <c r="L58" s="252"/>
      <c r="M58" s="252"/>
      <c r="N58" s="63">
        <f t="shared" si="4"/>
        <v>1400</v>
      </c>
    </row>
    <row r="59" spans="1:14" ht="12.75">
      <c r="A59" s="87" t="s">
        <v>292</v>
      </c>
      <c r="B59" s="251"/>
      <c r="C59" s="252"/>
      <c r="D59" s="252"/>
      <c r="E59" s="252"/>
      <c r="F59" s="252"/>
      <c r="G59" s="268">
        <f t="shared" si="5"/>
        <v>0</v>
      </c>
      <c r="H59" s="95"/>
      <c r="I59" s="251">
        <v>2516</v>
      </c>
      <c r="J59" s="252"/>
      <c r="K59" s="252">
        <v>10484</v>
      </c>
      <c r="L59" s="252"/>
      <c r="M59" s="252"/>
      <c r="N59" s="63">
        <f t="shared" si="4"/>
        <v>13000</v>
      </c>
    </row>
    <row r="60" spans="1:14" ht="12.75">
      <c r="A60" s="87" t="s">
        <v>293</v>
      </c>
      <c r="B60" s="251"/>
      <c r="C60" s="252"/>
      <c r="D60" s="252"/>
      <c r="E60" s="252"/>
      <c r="F60" s="252"/>
      <c r="G60" s="268">
        <f t="shared" si="5"/>
        <v>0</v>
      </c>
      <c r="H60" s="95"/>
      <c r="I60" s="251">
        <v>523</v>
      </c>
      <c r="J60" s="252"/>
      <c r="K60" s="252">
        <v>2177</v>
      </c>
      <c r="L60" s="252"/>
      <c r="M60" s="252"/>
      <c r="N60" s="63">
        <f t="shared" si="4"/>
        <v>2700</v>
      </c>
    </row>
    <row r="61" spans="1:14" ht="12.75">
      <c r="A61" s="87" t="s">
        <v>294</v>
      </c>
      <c r="B61" s="251"/>
      <c r="C61" s="252"/>
      <c r="D61" s="252"/>
      <c r="E61" s="252"/>
      <c r="F61" s="252"/>
      <c r="G61" s="268">
        <f t="shared" si="5"/>
        <v>0</v>
      </c>
      <c r="H61" s="95"/>
      <c r="I61" s="251"/>
      <c r="J61" s="252"/>
      <c r="K61" s="252">
        <v>25000</v>
      </c>
      <c r="L61" s="252"/>
      <c r="M61" s="252"/>
      <c r="N61" s="63">
        <f t="shared" si="4"/>
        <v>25000</v>
      </c>
    </row>
    <row r="62" spans="1:14" ht="12.75">
      <c r="A62" s="87" t="s">
        <v>295</v>
      </c>
      <c r="B62" s="251"/>
      <c r="C62" s="252"/>
      <c r="D62" s="252"/>
      <c r="E62" s="252"/>
      <c r="F62" s="252"/>
      <c r="G62" s="268">
        <f t="shared" si="5"/>
        <v>0</v>
      </c>
      <c r="H62" s="95"/>
      <c r="I62" s="251"/>
      <c r="J62" s="252"/>
      <c r="K62" s="252">
        <v>2000</v>
      </c>
      <c r="L62" s="252"/>
      <c r="M62" s="252"/>
      <c r="N62" s="63">
        <f t="shared" si="4"/>
        <v>2000</v>
      </c>
    </row>
    <row r="63" spans="1:14" ht="12.75">
      <c r="A63" s="87" t="s">
        <v>296</v>
      </c>
      <c r="B63" s="251"/>
      <c r="C63" s="252"/>
      <c r="D63" s="252"/>
      <c r="E63" s="252"/>
      <c r="F63" s="252"/>
      <c r="G63" s="268">
        <f t="shared" si="5"/>
        <v>0</v>
      </c>
      <c r="H63" s="95"/>
      <c r="I63" s="251"/>
      <c r="J63" s="252"/>
      <c r="K63" s="252">
        <v>2400</v>
      </c>
      <c r="L63" s="252"/>
      <c r="M63" s="252"/>
      <c r="N63" s="63">
        <f t="shared" si="4"/>
        <v>2400</v>
      </c>
    </row>
    <row r="64" spans="1:14" ht="12.75">
      <c r="A64" s="87" t="s">
        <v>297</v>
      </c>
      <c r="B64" s="251"/>
      <c r="C64" s="252"/>
      <c r="D64" s="252"/>
      <c r="E64" s="252"/>
      <c r="F64" s="252"/>
      <c r="G64" s="268">
        <f t="shared" si="5"/>
        <v>0</v>
      </c>
      <c r="H64" s="95"/>
      <c r="I64" s="251"/>
      <c r="J64" s="252"/>
      <c r="K64" s="252">
        <v>1423</v>
      </c>
      <c r="L64" s="252"/>
      <c r="M64" s="252"/>
      <c r="N64" s="63">
        <f t="shared" si="4"/>
        <v>1423</v>
      </c>
    </row>
    <row r="65" spans="1:14" ht="12.75">
      <c r="A65" s="87" t="s">
        <v>298</v>
      </c>
      <c r="B65" s="251"/>
      <c r="C65" s="252"/>
      <c r="D65" s="252"/>
      <c r="E65" s="252"/>
      <c r="F65" s="252"/>
      <c r="G65" s="268">
        <f t="shared" si="5"/>
        <v>0</v>
      </c>
      <c r="H65" s="95"/>
      <c r="I65" s="251"/>
      <c r="J65" s="252"/>
      <c r="K65" s="252">
        <v>3100</v>
      </c>
      <c r="L65" s="252"/>
      <c r="M65" s="252"/>
      <c r="N65" s="63">
        <f t="shared" si="4"/>
        <v>3100</v>
      </c>
    </row>
    <row r="66" spans="1:14" ht="12.75">
      <c r="A66" s="87" t="s">
        <v>299</v>
      </c>
      <c r="B66" s="251"/>
      <c r="C66" s="252"/>
      <c r="D66" s="252"/>
      <c r="E66" s="252"/>
      <c r="F66" s="252"/>
      <c r="G66" s="268">
        <f t="shared" si="5"/>
        <v>0</v>
      </c>
      <c r="H66" s="95"/>
      <c r="I66" s="251"/>
      <c r="J66" s="252"/>
      <c r="K66" s="252">
        <v>3500</v>
      </c>
      <c r="L66" s="252"/>
      <c r="M66" s="252"/>
      <c r="N66" s="63">
        <f t="shared" si="4"/>
        <v>3500</v>
      </c>
    </row>
    <row r="67" spans="1:14" ht="12.75">
      <c r="A67" s="87" t="s">
        <v>300</v>
      </c>
      <c r="B67" s="251"/>
      <c r="C67" s="252"/>
      <c r="D67" s="252">
        <v>1200</v>
      </c>
      <c r="E67" s="252"/>
      <c r="F67" s="252"/>
      <c r="G67" s="268">
        <f t="shared" si="5"/>
        <v>1200</v>
      </c>
      <c r="H67" s="95"/>
      <c r="I67" s="251"/>
      <c r="J67" s="252"/>
      <c r="K67" s="252">
        <v>3000</v>
      </c>
      <c r="L67" s="252"/>
      <c r="M67" s="252"/>
      <c r="N67" s="63">
        <f t="shared" si="4"/>
        <v>3000</v>
      </c>
    </row>
    <row r="68" spans="1:14" ht="12.75">
      <c r="A68" s="87" t="s">
        <v>301</v>
      </c>
      <c r="B68" s="251"/>
      <c r="C68" s="252"/>
      <c r="D68" s="252"/>
      <c r="E68" s="252"/>
      <c r="F68" s="252"/>
      <c r="G68" s="268">
        <f t="shared" si="5"/>
        <v>0</v>
      </c>
      <c r="H68" s="95"/>
      <c r="I68" s="251"/>
      <c r="J68" s="252"/>
      <c r="K68" s="274">
        <v>7602</v>
      </c>
      <c r="L68" s="252"/>
      <c r="M68" s="252"/>
      <c r="N68" s="63">
        <f t="shared" si="4"/>
        <v>7602</v>
      </c>
    </row>
    <row r="69" spans="1:14" ht="12.75">
      <c r="A69" s="254" t="s">
        <v>302</v>
      </c>
      <c r="B69" s="251"/>
      <c r="C69" s="252"/>
      <c r="D69" s="252">
        <v>33329</v>
      </c>
      <c r="E69" s="252"/>
      <c r="F69" s="252"/>
      <c r="G69" s="268">
        <f t="shared" si="5"/>
        <v>33329</v>
      </c>
      <c r="H69" s="95"/>
      <c r="I69" s="251"/>
      <c r="J69" s="252"/>
      <c r="K69" s="252"/>
      <c r="L69" s="252"/>
      <c r="M69" s="252"/>
      <c r="N69" s="63">
        <f t="shared" si="4"/>
        <v>0</v>
      </c>
    </row>
    <row r="70" spans="1:14" ht="12.75">
      <c r="A70" s="253" t="s">
        <v>303</v>
      </c>
      <c r="B70" s="251"/>
      <c r="C70" s="252"/>
      <c r="D70" s="252">
        <v>96810</v>
      </c>
      <c r="E70" s="252"/>
      <c r="F70" s="252"/>
      <c r="G70" s="268">
        <f t="shared" si="5"/>
        <v>96810</v>
      </c>
      <c r="H70" s="95"/>
      <c r="I70" s="251">
        <v>339</v>
      </c>
      <c r="J70" s="252"/>
      <c r="K70" s="252"/>
      <c r="L70" s="252"/>
      <c r="M70" s="252"/>
      <c r="N70" s="63">
        <f t="shared" si="4"/>
        <v>339</v>
      </c>
    </row>
    <row r="71" spans="1:14" ht="12.75">
      <c r="A71" s="87" t="s">
        <v>304</v>
      </c>
      <c r="B71" s="251"/>
      <c r="C71" s="252"/>
      <c r="D71" s="252"/>
      <c r="E71" s="252"/>
      <c r="F71" s="252"/>
      <c r="G71" s="268">
        <f t="shared" si="5"/>
        <v>0</v>
      </c>
      <c r="H71" s="95"/>
      <c r="I71" s="251"/>
      <c r="J71" s="252"/>
      <c r="K71" s="252">
        <v>21750</v>
      </c>
      <c r="L71" s="252"/>
      <c r="M71" s="252"/>
      <c r="N71" s="63">
        <f t="shared" si="4"/>
        <v>21750</v>
      </c>
    </row>
    <row r="72" spans="1:14" ht="12.75">
      <c r="A72" s="87" t="s">
        <v>305</v>
      </c>
      <c r="B72" s="251">
        <v>306</v>
      </c>
      <c r="C72" s="252"/>
      <c r="D72" s="252"/>
      <c r="E72" s="252"/>
      <c r="F72" s="252"/>
      <c r="G72" s="261">
        <f t="shared" si="5"/>
        <v>306</v>
      </c>
      <c r="H72" s="95"/>
      <c r="I72" s="251">
        <v>3816</v>
      </c>
      <c r="J72" s="252"/>
      <c r="K72" s="252"/>
      <c r="L72" s="252"/>
      <c r="M72" s="252"/>
      <c r="N72" s="63">
        <f t="shared" si="4"/>
        <v>3816</v>
      </c>
    </row>
    <row r="73" spans="1:14" ht="13.5" thickBot="1">
      <c r="A73" s="87"/>
      <c r="B73" s="251"/>
      <c r="C73" s="252"/>
      <c r="D73" s="252"/>
      <c r="E73" s="252"/>
      <c r="F73" s="252"/>
      <c r="G73" s="269">
        <f t="shared" si="5"/>
        <v>0</v>
      </c>
      <c r="H73" s="95"/>
      <c r="I73" s="251"/>
      <c r="J73" s="252"/>
      <c r="K73" s="252"/>
      <c r="L73" s="252"/>
      <c r="M73" s="252"/>
      <c r="N73" s="266">
        <f t="shared" si="4"/>
        <v>0</v>
      </c>
    </row>
    <row r="74" spans="1:14" ht="12.75">
      <c r="A74" s="89" t="s">
        <v>9</v>
      </c>
      <c r="B74" s="267">
        <f>SUM(B9:B12,B18:B28,B32,B36:B43,B47:B73)</f>
        <v>811062</v>
      </c>
      <c r="C74" s="267">
        <f>SUM(C9:C12,C18:C28,C32,C36:C43,C47:C73)</f>
        <v>16500</v>
      </c>
      <c r="D74" s="267">
        <f>SUM(D9:D12,D17:D28,D32,D36:D43,D47:D73)</f>
        <v>1547751</v>
      </c>
      <c r="E74" s="267">
        <f>SUM(E9:E12,E18:E28,E32,E36:E43,E47:E73)</f>
        <v>596485</v>
      </c>
      <c r="F74" s="267">
        <f>SUM(F9:F12,F18:F27,F28,F32,F36:F43,F47:F73)</f>
        <v>146233</v>
      </c>
      <c r="G74" s="267">
        <f>SUM(G9:G12,G17:G28,G36:G43,G47:G54,G55:G73)</f>
        <v>3118031</v>
      </c>
      <c r="H74" s="267">
        <f>SUM(H9:H12,H18:H28,H36:H43,H47:H54,H55:H73)</f>
        <v>0</v>
      </c>
      <c r="I74" s="267">
        <f aca="true" t="shared" si="6" ref="I74:N74">SUM(I9:I12,I17:I28,I32,I36:I43,I47:I73)</f>
        <v>573849</v>
      </c>
      <c r="J74" s="267">
        <f t="shared" si="6"/>
        <v>143274</v>
      </c>
      <c r="K74" s="267">
        <f t="shared" si="6"/>
        <v>1651936</v>
      </c>
      <c r="L74" s="267">
        <f t="shared" si="6"/>
        <v>694800</v>
      </c>
      <c r="M74" s="267">
        <f t="shared" si="6"/>
        <v>54172</v>
      </c>
      <c r="N74" s="267">
        <f t="shared" si="6"/>
        <v>3118031</v>
      </c>
    </row>
    <row r="75" spans="1:14" ht="12.75">
      <c r="A75" s="88" t="s">
        <v>113</v>
      </c>
      <c r="B75" s="65"/>
      <c r="C75" s="61"/>
      <c r="D75" s="61"/>
      <c r="E75" s="61"/>
      <c r="F75" s="61"/>
      <c r="G75" s="63"/>
      <c r="H75" s="96"/>
      <c r="I75" s="64"/>
      <c r="J75" s="71"/>
      <c r="K75" s="61">
        <v>1263526</v>
      </c>
      <c r="L75" s="61"/>
      <c r="M75" s="61"/>
      <c r="N75" s="62">
        <f>SUM(I75:M75)</f>
        <v>1263526</v>
      </c>
    </row>
    <row r="76" spans="1:14" ht="13.5" thickBot="1">
      <c r="A76" s="83" t="s">
        <v>114</v>
      </c>
      <c r="B76" s="72">
        <f aca="true" t="shared" si="7" ref="B76:N76">B74-B75</f>
        <v>811062</v>
      </c>
      <c r="C76" s="72">
        <f t="shared" si="7"/>
        <v>16500</v>
      </c>
      <c r="D76" s="72">
        <f t="shared" si="7"/>
        <v>1547751</v>
      </c>
      <c r="E76" s="72">
        <f t="shared" si="7"/>
        <v>596485</v>
      </c>
      <c r="F76" s="72">
        <f t="shared" si="7"/>
        <v>146233</v>
      </c>
      <c r="G76" s="72">
        <f t="shared" si="7"/>
        <v>3118031</v>
      </c>
      <c r="H76" s="72">
        <f t="shared" si="7"/>
        <v>0</v>
      </c>
      <c r="I76" s="72">
        <f t="shared" si="7"/>
        <v>573849</v>
      </c>
      <c r="J76" s="72">
        <f t="shared" si="7"/>
        <v>143274</v>
      </c>
      <c r="K76" s="72">
        <f t="shared" si="7"/>
        <v>388410</v>
      </c>
      <c r="L76" s="72">
        <f t="shared" si="7"/>
        <v>694800</v>
      </c>
      <c r="M76" s="72">
        <f t="shared" si="7"/>
        <v>54172</v>
      </c>
      <c r="N76" s="72">
        <f t="shared" si="7"/>
        <v>1854505</v>
      </c>
    </row>
    <row r="77" spans="1:14" ht="12.75">
      <c r="A77" s="212"/>
      <c r="B77" s="213"/>
      <c r="C77" s="213"/>
      <c r="D77" s="213"/>
      <c r="E77" s="213"/>
      <c r="F77" s="213"/>
      <c r="G77" s="105"/>
      <c r="H77" s="105"/>
      <c r="I77" s="288"/>
      <c r="J77" s="213"/>
      <c r="K77" s="289"/>
      <c r="L77" s="288"/>
      <c r="M77" s="288"/>
      <c r="N77" s="214"/>
    </row>
    <row r="78" spans="1:14" ht="12.75">
      <c r="A78" s="212"/>
      <c r="B78" s="213"/>
      <c r="C78" s="213"/>
      <c r="D78" s="213"/>
      <c r="E78" s="213"/>
      <c r="F78" s="213"/>
      <c r="G78" s="105"/>
      <c r="H78" s="105"/>
      <c r="I78" s="213"/>
      <c r="J78" s="213"/>
      <c r="K78" s="289"/>
      <c r="L78" s="288"/>
      <c r="M78" s="288"/>
      <c r="N78" s="214"/>
    </row>
    <row r="79" spans="1:14" ht="12.75">
      <c r="A79" s="212"/>
      <c r="B79" s="213"/>
      <c r="C79" s="213"/>
      <c r="D79" s="213"/>
      <c r="E79" s="213"/>
      <c r="F79" s="213"/>
      <c r="G79" s="105"/>
      <c r="H79" s="105"/>
      <c r="I79" s="285"/>
      <c r="J79" s="213"/>
      <c r="K79" s="214"/>
      <c r="L79" s="213"/>
      <c r="M79" s="213"/>
      <c r="N79" s="214"/>
    </row>
    <row r="80" spans="1:14" ht="12.75">
      <c r="A80" s="212"/>
      <c r="B80" s="213"/>
      <c r="C80" s="213"/>
      <c r="D80" s="213"/>
      <c r="E80" s="213"/>
      <c r="F80" s="213"/>
      <c r="G80" s="105"/>
      <c r="H80" s="105"/>
      <c r="I80" s="213"/>
      <c r="J80" s="213"/>
      <c r="K80" s="214"/>
      <c r="L80" s="213"/>
      <c r="M80" s="213"/>
      <c r="N80" s="214"/>
    </row>
    <row r="81" spans="1:14" ht="12.75">
      <c r="A81" s="212"/>
      <c r="B81" s="213"/>
      <c r="C81" s="213"/>
      <c r="D81" s="213"/>
      <c r="E81" s="213"/>
      <c r="F81" s="213"/>
      <c r="G81" s="105"/>
      <c r="H81" s="105"/>
      <c r="I81" s="213"/>
      <c r="J81" s="213"/>
      <c r="K81" s="214"/>
      <c r="L81" s="213"/>
      <c r="M81" s="213"/>
      <c r="N81" s="214"/>
    </row>
    <row r="82" spans="1:14" ht="12.75">
      <c r="A82" s="212"/>
      <c r="B82" s="213"/>
      <c r="C82" s="213"/>
      <c r="D82" s="213"/>
      <c r="E82" s="213"/>
      <c r="F82" s="213"/>
      <c r="G82" s="105"/>
      <c r="H82" s="105"/>
      <c r="I82" s="213"/>
      <c r="J82" s="213"/>
      <c r="K82" s="214"/>
      <c r="L82" s="213"/>
      <c r="M82" s="213"/>
      <c r="N82" s="214"/>
    </row>
    <row r="83" spans="1:14" ht="12.75">
      <c r="A83" s="212"/>
      <c r="B83" s="213"/>
      <c r="C83" s="213"/>
      <c r="D83" s="213"/>
      <c r="E83" s="213"/>
      <c r="F83" s="213"/>
      <c r="G83" s="105"/>
      <c r="H83" s="105"/>
      <c r="I83" s="213"/>
      <c r="J83" s="213"/>
      <c r="K83" s="214"/>
      <c r="L83" s="213"/>
      <c r="M83" s="213"/>
      <c r="N83" s="214"/>
    </row>
  </sheetData>
  <sheetProtection/>
  <mergeCells count="6">
    <mergeCell ref="B40:G40"/>
    <mergeCell ref="I40:N40"/>
    <mergeCell ref="J2:M2"/>
    <mergeCell ref="J1:M1"/>
    <mergeCell ref="B6:G6"/>
    <mergeCell ref="I6:N6"/>
  </mergeCells>
  <printOptions horizontalCentered="1"/>
  <pageMargins left="0.55" right="0.62" top="0.39" bottom="0.41" header="0.11811023622047245" footer="0.1181102362204724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Munka22"/>
  <dimension ref="A1:E90"/>
  <sheetViews>
    <sheetView workbookViewId="0" topLeftCell="A1">
      <selection activeCell="I16" sqref="I16"/>
    </sheetView>
  </sheetViews>
  <sheetFormatPr defaultColWidth="9.140625" defaultRowHeight="12.75"/>
  <cols>
    <col min="1" max="1" width="4.421875" style="183" customWidth="1"/>
    <col min="2" max="2" width="5.8515625" style="183" customWidth="1"/>
    <col min="3" max="3" width="54.8515625" style="183" customWidth="1"/>
    <col min="4" max="4" width="14.140625" style="183" customWidth="1"/>
    <col min="5" max="5" width="14.57421875" style="183" customWidth="1"/>
    <col min="6" max="16384" width="10.28125" style="183" customWidth="1"/>
  </cols>
  <sheetData>
    <row r="1" spans="3:5" s="177" customFormat="1" ht="27.75" customHeight="1">
      <c r="C1" s="325" t="s">
        <v>359</v>
      </c>
      <c r="D1" s="326"/>
      <c r="E1" s="326"/>
    </row>
    <row r="2" spans="1:5" s="179" customFormat="1" ht="46.5" customHeight="1">
      <c r="A2" s="330" t="s">
        <v>146</v>
      </c>
      <c r="B2" s="331"/>
      <c r="C2" s="331"/>
      <c r="D2" s="331"/>
      <c r="E2" s="331"/>
    </row>
    <row r="3" s="177" customFormat="1" ht="36" customHeight="1" thickBot="1">
      <c r="E3" s="178" t="s">
        <v>147</v>
      </c>
    </row>
    <row r="4" spans="1:5" s="180" customFormat="1" ht="12.75" customHeight="1">
      <c r="A4" s="333" t="s">
        <v>148</v>
      </c>
      <c r="B4" s="335" t="s">
        <v>149</v>
      </c>
      <c r="C4" s="335"/>
      <c r="D4" s="337" t="s">
        <v>330</v>
      </c>
      <c r="E4" s="338"/>
    </row>
    <row r="5" spans="1:5" s="180" customFormat="1" ht="12.75">
      <c r="A5" s="334"/>
      <c r="B5" s="336"/>
      <c r="C5" s="336"/>
      <c r="D5" s="339"/>
      <c r="E5" s="340"/>
    </row>
    <row r="6" spans="1:5" ht="15" customHeight="1">
      <c r="A6" s="181" t="s">
        <v>150</v>
      </c>
      <c r="B6" s="182" t="s">
        <v>151</v>
      </c>
      <c r="C6" s="182"/>
      <c r="D6" s="225"/>
      <c r="E6" s="230">
        <f>SUM(E7:E14)</f>
        <v>2777</v>
      </c>
    </row>
    <row r="7" spans="1:5" ht="15" customHeight="1">
      <c r="A7" s="184" t="s">
        <v>152</v>
      </c>
      <c r="B7" s="185"/>
      <c r="C7" s="186" t="s">
        <v>153</v>
      </c>
      <c r="D7" s="185"/>
      <c r="E7" s="230"/>
    </row>
    <row r="8" spans="1:5" ht="15" customHeight="1">
      <c r="A8" s="184" t="s">
        <v>154</v>
      </c>
      <c r="B8" s="185"/>
      <c r="C8" s="186" t="s">
        <v>155</v>
      </c>
      <c r="D8" s="185"/>
      <c r="E8" s="231"/>
    </row>
    <row r="9" spans="1:5" ht="15" customHeight="1">
      <c r="A9" s="184" t="s">
        <v>156</v>
      </c>
      <c r="B9" s="185"/>
      <c r="C9" s="186" t="s">
        <v>157</v>
      </c>
      <c r="D9" s="185"/>
      <c r="E9" s="232"/>
    </row>
    <row r="10" spans="1:5" ht="15" customHeight="1">
      <c r="A10" s="187" t="s">
        <v>158</v>
      </c>
      <c r="B10" s="188"/>
      <c r="C10" s="189" t="s">
        <v>159</v>
      </c>
      <c r="D10" s="188"/>
      <c r="E10" s="233"/>
    </row>
    <row r="11" spans="1:5" ht="15" customHeight="1">
      <c r="A11" s="190" t="s">
        <v>160</v>
      </c>
      <c r="B11" s="188"/>
      <c r="C11" s="189" t="s">
        <v>161</v>
      </c>
      <c r="D11" s="188"/>
      <c r="E11" s="234">
        <v>2777</v>
      </c>
    </row>
    <row r="12" spans="1:5" ht="15" customHeight="1">
      <c r="A12" s="191"/>
      <c r="B12" s="192"/>
      <c r="C12" s="193" t="s">
        <v>162</v>
      </c>
      <c r="D12" s="192"/>
      <c r="E12" s="235"/>
    </row>
    <row r="13" spans="1:5" ht="15" customHeight="1">
      <c r="A13" s="190" t="s">
        <v>163</v>
      </c>
      <c r="B13" s="188"/>
      <c r="C13" s="189" t="s">
        <v>164</v>
      </c>
      <c r="D13" s="188"/>
      <c r="E13" s="234"/>
    </row>
    <row r="14" spans="1:5" ht="15" customHeight="1">
      <c r="A14" s="184" t="s">
        <v>165</v>
      </c>
      <c r="B14" s="185"/>
      <c r="C14" s="186" t="s">
        <v>166</v>
      </c>
      <c r="D14" s="185"/>
      <c r="E14" s="230"/>
    </row>
    <row r="15" spans="1:5" ht="15" customHeight="1">
      <c r="A15" s="194" t="s">
        <v>167</v>
      </c>
      <c r="B15" s="195" t="s">
        <v>168</v>
      </c>
      <c r="C15" s="196"/>
      <c r="D15" s="195"/>
      <c r="E15" s="234"/>
    </row>
    <row r="16" spans="1:5" ht="15" customHeight="1">
      <c r="A16" s="194"/>
      <c r="B16" s="195" t="s">
        <v>169</v>
      </c>
      <c r="C16" s="196"/>
      <c r="D16" s="195"/>
      <c r="E16" s="234"/>
    </row>
    <row r="17" spans="1:5" ht="15" customHeight="1">
      <c r="A17" s="181" t="s">
        <v>170</v>
      </c>
      <c r="B17" s="182" t="s">
        <v>171</v>
      </c>
      <c r="C17" s="182"/>
      <c r="D17" s="225"/>
      <c r="E17" s="230"/>
    </row>
    <row r="18" spans="1:5" ht="15" customHeight="1">
      <c r="A18" s="181" t="s">
        <v>172</v>
      </c>
      <c r="B18" s="182" t="s">
        <v>173</v>
      </c>
      <c r="C18" s="182"/>
      <c r="D18" s="225"/>
      <c r="E18" s="295">
        <v>345469</v>
      </c>
    </row>
    <row r="19" spans="1:5" ht="15" customHeight="1">
      <c r="A19" s="184" t="s">
        <v>174</v>
      </c>
      <c r="B19" s="185" t="s">
        <v>175</v>
      </c>
      <c r="C19" s="186" t="s">
        <v>176</v>
      </c>
      <c r="D19" s="185"/>
      <c r="E19" s="230">
        <v>10000</v>
      </c>
    </row>
    <row r="20" spans="1:5" ht="15" customHeight="1">
      <c r="A20" s="181" t="s">
        <v>177</v>
      </c>
      <c r="B20" s="182" t="s">
        <v>178</v>
      </c>
      <c r="C20" s="182"/>
      <c r="D20" s="225"/>
      <c r="E20" s="230">
        <v>1500</v>
      </c>
    </row>
    <row r="21" spans="1:5" ht="15" customHeight="1">
      <c r="A21" s="181" t="s">
        <v>179</v>
      </c>
      <c r="B21" s="182" t="s">
        <v>180</v>
      </c>
      <c r="C21" s="182"/>
      <c r="D21" s="225"/>
      <c r="E21" s="230"/>
    </row>
    <row r="22" spans="1:5" ht="15" customHeight="1">
      <c r="A22" s="181" t="s">
        <v>181</v>
      </c>
      <c r="B22" s="182" t="s">
        <v>182</v>
      </c>
      <c r="C22" s="182"/>
      <c r="D22" s="225"/>
      <c r="E22" s="230">
        <v>15000</v>
      </c>
    </row>
    <row r="23" spans="1:5" ht="15" customHeight="1">
      <c r="A23" s="184" t="s">
        <v>183</v>
      </c>
      <c r="B23" s="185" t="s">
        <v>175</v>
      </c>
      <c r="C23" s="186" t="s">
        <v>184</v>
      </c>
      <c r="D23" s="185"/>
      <c r="E23" s="230"/>
    </row>
    <row r="24" spans="1:5" ht="15" customHeight="1">
      <c r="A24" s="181" t="s">
        <v>185</v>
      </c>
      <c r="B24" s="182" t="s">
        <v>186</v>
      </c>
      <c r="C24" s="182"/>
      <c r="D24" s="225"/>
      <c r="E24" s="230">
        <v>137</v>
      </c>
    </row>
    <row r="25" spans="1:5" ht="15" customHeight="1">
      <c r="A25" s="181" t="s">
        <v>187</v>
      </c>
      <c r="B25" s="182" t="s">
        <v>188</v>
      </c>
      <c r="C25" s="182"/>
      <c r="D25" s="225"/>
      <c r="E25" s="295">
        <v>51755</v>
      </c>
    </row>
    <row r="26" spans="1:5" ht="15" customHeight="1">
      <c r="A26" s="190" t="s">
        <v>189</v>
      </c>
      <c r="B26" s="188" t="s">
        <v>175</v>
      </c>
      <c r="C26" s="189" t="s">
        <v>309</v>
      </c>
      <c r="D26" s="188"/>
      <c r="E26" s="234"/>
    </row>
    <row r="27" spans="1:5" ht="15" customHeight="1">
      <c r="A27" s="184" t="s">
        <v>190</v>
      </c>
      <c r="B27" s="185"/>
      <c r="C27" s="186" t="s">
        <v>191</v>
      </c>
      <c r="D27" s="185"/>
      <c r="E27" s="230"/>
    </row>
    <row r="28" spans="1:5" ht="15" customHeight="1">
      <c r="A28" s="181" t="s">
        <v>192</v>
      </c>
      <c r="B28" s="182" t="s">
        <v>193</v>
      </c>
      <c r="C28" s="182"/>
      <c r="D28" s="225"/>
      <c r="E28" s="230">
        <v>1250</v>
      </c>
    </row>
    <row r="29" spans="1:5" ht="15" customHeight="1">
      <c r="A29" s="181" t="s">
        <v>194</v>
      </c>
      <c r="B29" s="182" t="s">
        <v>195</v>
      </c>
      <c r="C29" s="182"/>
      <c r="D29" s="225"/>
      <c r="E29" s="230"/>
    </row>
    <row r="30" spans="1:5" ht="15" customHeight="1">
      <c r="A30" s="194" t="s">
        <v>196</v>
      </c>
      <c r="B30" s="195" t="s">
        <v>197</v>
      </c>
      <c r="C30" s="196"/>
      <c r="D30" s="195"/>
      <c r="E30" s="234"/>
    </row>
    <row r="31" spans="1:5" ht="15" customHeight="1">
      <c r="A31" s="197"/>
      <c r="B31" s="198" t="s">
        <v>198</v>
      </c>
      <c r="C31" s="199"/>
      <c r="D31" s="198"/>
      <c r="E31" s="235"/>
    </row>
    <row r="32" spans="1:5" ht="15" customHeight="1">
      <c r="A32" s="181" t="s">
        <v>199</v>
      </c>
      <c r="B32" s="182" t="s">
        <v>200</v>
      </c>
      <c r="C32" s="182"/>
      <c r="D32" s="225"/>
      <c r="E32" s="310">
        <v>32413</v>
      </c>
    </row>
    <row r="33" spans="1:5" ht="15" customHeight="1">
      <c r="A33" s="194" t="s">
        <v>201</v>
      </c>
      <c r="B33" s="195" t="s">
        <v>202</v>
      </c>
      <c r="C33" s="196"/>
      <c r="D33" s="195"/>
      <c r="E33" s="234"/>
    </row>
    <row r="34" spans="1:5" ht="15" customHeight="1">
      <c r="A34" s="197"/>
      <c r="B34" s="198" t="s">
        <v>203</v>
      </c>
      <c r="C34" s="199"/>
      <c r="D34" s="198"/>
      <c r="E34" s="235"/>
    </row>
    <row r="35" spans="1:5" ht="15" customHeight="1">
      <c r="A35" s="194" t="s">
        <v>204</v>
      </c>
      <c r="B35" s="195" t="s">
        <v>205</v>
      </c>
      <c r="C35" s="196"/>
      <c r="D35" s="195"/>
      <c r="E35" s="236">
        <f>SUM(E6,E15:E18,E20:E22,E24:E25,E28:E29,E30:E33)</f>
        <v>450301</v>
      </c>
    </row>
    <row r="36" spans="1:5" ht="15" customHeight="1">
      <c r="A36" s="197"/>
      <c r="B36" s="198" t="s">
        <v>206</v>
      </c>
      <c r="C36" s="199"/>
      <c r="D36" s="198"/>
      <c r="E36" s="235"/>
    </row>
    <row r="37" spans="1:5" ht="15" customHeight="1">
      <c r="A37" s="184" t="s">
        <v>207</v>
      </c>
      <c r="B37" s="185" t="s">
        <v>175</v>
      </c>
      <c r="C37" s="186" t="s">
        <v>208</v>
      </c>
      <c r="D37" s="185"/>
      <c r="E37" s="232">
        <f>E35-E60</f>
        <v>-21501</v>
      </c>
    </row>
    <row r="38" spans="1:5" ht="15" customHeight="1" thickBot="1">
      <c r="A38" s="200"/>
      <c r="B38" s="201" t="s">
        <v>209</v>
      </c>
      <c r="C38" s="201"/>
      <c r="D38" s="226"/>
      <c r="E38" s="237"/>
    </row>
    <row r="39" spans="1:5" ht="195.75" customHeight="1">
      <c r="A39" s="202"/>
      <c r="B39" s="203"/>
      <c r="C39" s="203"/>
      <c r="D39" s="203"/>
      <c r="E39" s="203"/>
    </row>
    <row r="40" s="205" customFormat="1" ht="57" customHeight="1" thickBot="1">
      <c r="A40" s="204"/>
    </row>
    <row r="41" spans="1:5" s="205" customFormat="1" ht="12">
      <c r="A41" s="333" t="s">
        <v>148</v>
      </c>
      <c r="B41" s="335" t="s">
        <v>210</v>
      </c>
      <c r="C41" s="335"/>
      <c r="D41" s="337" t="s">
        <v>330</v>
      </c>
      <c r="E41" s="338"/>
    </row>
    <row r="42" spans="1:5" s="205" customFormat="1" ht="12.75" thickBot="1">
      <c r="A42" s="343"/>
      <c r="B42" s="344"/>
      <c r="C42" s="344"/>
      <c r="D42" s="341"/>
      <c r="E42" s="342"/>
    </row>
    <row r="43" spans="1:5" ht="15" customHeight="1">
      <c r="A43" s="219" t="s">
        <v>233</v>
      </c>
      <c r="B43" s="206" t="s">
        <v>227</v>
      </c>
      <c r="C43" s="206"/>
      <c r="D43" s="227"/>
      <c r="E43" s="296">
        <v>96795</v>
      </c>
    </row>
    <row r="44" spans="1:5" ht="15" customHeight="1">
      <c r="A44" s="184" t="s">
        <v>234</v>
      </c>
      <c r="B44" s="208" t="s">
        <v>175</v>
      </c>
      <c r="C44" s="208" t="s">
        <v>211</v>
      </c>
      <c r="D44" s="185"/>
      <c r="E44" s="230"/>
    </row>
    <row r="45" spans="1:5" ht="15" customHeight="1">
      <c r="A45" s="184" t="s">
        <v>235</v>
      </c>
      <c r="B45" s="208"/>
      <c r="C45" s="208" t="s">
        <v>212</v>
      </c>
      <c r="D45" s="185"/>
      <c r="E45" s="230"/>
    </row>
    <row r="46" spans="1:5" ht="15" customHeight="1">
      <c r="A46" s="181" t="s">
        <v>236</v>
      </c>
      <c r="B46" s="182" t="s">
        <v>228</v>
      </c>
      <c r="C46" s="182"/>
      <c r="D46" s="225"/>
      <c r="E46" s="295">
        <v>57487</v>
      </c>
    </row>
    <row r="47" spans="1:5" ht="15" customHeight="1">
      <c r="A47" s="184" t="s">
        <v>237</v>
      </c>
      <c r="B47" s="208" t="s">
        <v>175</v>
      </c>
      <c r="C47" s="208" t="s">
        <v>213</v>
      </c>
      <c r="D47" s="185"/>
      <c r="E47" s="230"/>
    </row>
    <row r="48" spans="1:5" ht="15" customHeight="1">
      <c r="A48" s="184" t="s">
        <v>238</v>
      </c>
      <c r="B48" s="208"/>
      <c r="C48" s="208" t="s">
        <v>214</v>
      </c>
      <c r="D48" s="185"/>
      <c r="E48" s="230"/>
    </row>
    <row r="49" spans="1:5" ht="15" customHeight="1">
      <c r="A49" s="181" t="s">
        <v>239</v>
      </c>
      <c r="B49" s="182" t="s">
        <v>215</v>
      </c>
      <c r="C49" s="182"/>
      <c r="D49" s="225"/>
      <c r="E49" s="230"/>
    </row>
    <row r="50" spans="1:5" ht="15" customHeight="1">
      <c r="A50" s="181" t="s">
        <v>240</v>
      </c>
      <c r="B50" s="182" t="s">
        <v>216</v>
      </c>
      <c r="C50" s="182"/>
      <c r="D50" s="225"/>
      <c r="E50" s="230">
        <v>12439</v>
      </c>
    </row>
    <row r="51" spans="1:5" ht="15" customHeight="1">
      <c r="A51" s="184" t="s">
        <v>241</v>
      </c>
      <c r="B51" s="208" t="s">
        <v>175</v>
      </c>
      <c r="C51" s="208" t="s">
        <v>217</v>
      </c>
      <c r="D51" s="185"/>
      <c r="E51" s="230"/>
    </row>
    <row r="52" spans="1:5" ht="15" customHeight="1">
      <c r="A52" s="184" t="s">
        <v>242</v>
      </c>
      <c r="B52" s="208"/>
      <c r="C52" s="208" t="s">
        <v>218</v>
      </c>
      <c r="D52" s="185"/>
      <c r="E52" s="230"/>
    </row>
    <row r="53" spans="1:5" ht="15" customHeight="1">
      <c r="A53" s="181" t="s">
        <v>243</v>
      </c>
      <c r="B53" s="182" t="s">
        <v>229</v>
      </c>
      <c r="C53" s="182"/>
      <c r="D53" s="225"/>
      <c r="E53" s="230">
        <v>247995</v>
      </c>
    </row>
    <row r="54" spans="1:5" ht="15" customHeight="1">
      <c r="A54" s="181" t="s">
        <v>244</v>
      </c>
      <c r="B54" s="182" t="s">
        <v>230</v>
      </c>
      <c r="C54" s="182"/>
      <c r="D54" s="225"/>
      <c r="E54" s="230">
        <v>18760</v>
      </c>
    </row>
    <row r="55" spans="1:5" ht="15" customHeight="1">
      <c r="A55" s="181" t="s">
        <v>245</v>
      </c>
      <c r="B55" s="182" t="s">
        <v>219</v>
      </c>
      <c r="C55" s="182"/>
      <c r="D55" s="225"/>
      <c r="E55" s="230"/>
    </row>
    <row r="56" spans="1:5" ht="15" customHeight="1">
      <c r="A56" s="184" t="s">
        <v>246</v>
      </c>
      <c r="B56" s="208" t="s">
        <v>220</v>
      </c>
      <c r="C56" s="208"/>
      <c r="D56" s="185"/>
      <c r="E56" s="230"/>
    </row>
    <row r="57" spans="1:5" ht="15" customHeight="1">
      <c r="A57" s="184" t="s">
        <v>247</v>
      </c>
      <c r="B57" s="208" t="s">
        <v>221</v>
      </c>
      <c r="C57" s="208"/>
      <c r="D57" s="185"/>
      <c r="E57" s="230"/>
    </row>
    <row r="58" spans="1:5" ht="15" customHeight="1">
      <c r="A58" s="181" t="s">
        <v>248</v>
      </c>
      <c r="B58" s="211" t="s">
        <v>222</v>
      </c>
      <c r="C58" s="208"/>
      <c r="D58" s="185"/>
      <c r="E58" s="303">
        <v>38326</v>
      </c>
    </row>
    <row r="59" spans="1:5" ht="15" customHeight="1">
      <c r="A59" s="184" t="s">
        <v>249</v>
      </c>
      <c r="B59" s="208" t="s">
        <v>223</v>
      </c>
      <c r="C59" s="208"/>
      <c r="D59" s="185"/>
      <c r="E59" s="230"/>
    </row>
    <row r="60" spans="1:5" ht="15" customHeight="1">
      <c r="A60" s="181" t="s">
        <v>250</v>
      </c>
      <c r="B60" s="182" t="s">
        <v>224</v>
      </c>
      <c r="C60" s="182"/>
      <c r="D60" s="225"/>
      <c r="E60" s="238">
        <f>SUM(E58:E59,E46,E50,E53:E55,E43)</f>
        <v>471802</v>
      </c>
    </row>
    <row r="61" spans="1:5" ht="15" customHeight="1">
      <c r="A61" s="197"/>
      <c r="B61" s="182" t="s">
        <v>225</v>
      </c>
      <c r="C61" s="182"/>
      <c r="D61" s="225"/>
      <c r="E61" s="230"/>
    </row>
    <row r="62" spans="1:5" ht="15" customHeight="1" thickBot="1">
      <c r="A62" s="200" t="s">
        <v>251</v>
      </c>
      <c r="B62" s="201" t="s">
        <v>226</v>
      </c>
      <c r="C62" s="201"/>
      <c r="D62" s="226"/>
      <c r="E62" s="239"/>
    </row>
    <row r="63" ht="15" customHeight="1"/>
    <row r="64" spans="1:5" ht="24" customHeight="1">
      <c r="A64" s="329" t="s">
        <v>252</v>
      </c>
      <c r="B64" s="329"/>
      <c r="C64" s="329"/>
      <c r="D64" s="329"/>
      <c r="E64" s="329"/>
    </row>
    <row r="65" spans="1:5" ht="21.75" customHeight="1">
      <c r="A65" s="332" t="s">
        <v>253</v>
      </c>
      <c r="B65" s="332"/>
      <c r="C65" s="332"/>
      <c r="D65" s="332"/>
      <c r="E65" s="332"/>
    </row>
    <row r="66" spans="1:5" ht="14.25" customHeight="1" thickBot="1">
      <c r="A66" s="220"/>
      <c r="B66" s="220"/>
      <c r="C66" s="220"/>
      <c r="D66" s="220"/>
      <c r="E66" s="220"/>
    </row>
    <row r="67" spans="1:5" ht="15" customHeight="1">
      <c r="A67" s="264" t="s">
        <v>310</v>
      </c>
      <c r="B67" s="345" t="s">
        <v>338</v>
      </c>
      <c r="C67" s="346"/>
      <c r="D67" s="228"/>
      <c r="E67" s="248">
        <v>33229</v>
      </c>
    </row>
    <row r="68" spans="1:5" ht="15" customHeight="1">
      <c r="A68" s="265" t="s">
        <v>311</v>
      </c>
      <c r="B68" s="327" t="s">
        <v>339</v>
      </c>
      <c r="C68" s="328"/>
      <c r="D68" s="185"/>
      <c r="E68" s="249">
        <v>6250</v>
      </c>
    </row>
    <row r="69" spans="1:5" ht="15" customHeight="1">
      <c r="A69" s="265" t="s">
        <v>312</v>
      </c>
      <c r="B69" s="327" t="s">
        <v>340</v>
      </c>
      <c r="C69" s="328"/>
      <c r="D69" s="185"/>
      <c r="E69" s="249">
        <v>2000</v>
      </c>
    </row>
    <row r="70" spans="1:5" ht="15" customHeight="1">
      <c r="A70" s="265" t="s">
        <v>313</v>
      </c>
      <c r="B70" s="327" t="s">
        <v>341</v>
      </c>
      <c r="C70" s="328"/>
      <c r="D70" s="185"/>
      <c r="E70" s="249">
        <v>5000</v>
      </c>
    </row>
    <row r="71" spans="1:5" ht="15" customHeight="1" thickBot="1">
      <c r="A71" s="265" t="s">
        <v>314</v>
      </c>
      <c r="B71" s="327" t="s">
        <v>342</v>
      </c>
      <c r="C71" s="328"/>
      <c r="D71" s="185"/>
      <c r="E71" s="249">
        <v>11008</v>
      </c>
    </row>
    <row r="72" spans="1:5" ht="13.5" thickBot="1">
      <c r="A72" s="223"/>
      <c r="B72" s="224" t="s">
        <v>254</v>
      </c>
      <c r="C72" s="224"/>
      <c r="D72" s="229"/>
      <c r="E72" s="240">
        <f>SUM(E67:E71)</f>
        <v>57487</v>
      </c>
    </row>
    <row r="74" spans="1:5" ht="15.75">
      <c r="A74" s="329" t="s">
        <v>255</v>
      </c>
      <c r="B74" s="329"/>
      <c r="C74" s="329"/>
      <c r="D74" s="329"/>
      <c r="E74" s="329"/>
    </row>
    <row r="75" ht="13.5" thickBot="1">
      <c r="E75" s="221"/>
    </row>
    <row r="76" spans="1:5" ht="12.75">
      <c r="A76" s="222"/>
      <c r="B76" s="206" t="s">
        <v>258</v>
      </c>
      <c r="C76" s="241"/>
      <c r="D76" s="241" t="s">
        <v>256</v>
      </c>
      <c r="E76" s="242" t="s">
        <v>257</v>
      </c>
    </row>
    <row r="77" spans="1:5" ht="12.75">
      <c r="A77" s="265" t="s">
        <v>310</v>
      </c>
      <c r="B77" s="327" t="s">
        <v>343</v>
      </c>
      <c r="C77" s="328"/>
      <c r="D77" s="243">
        <v>18886</v>
      </c>
      <c r="E77" s="210">
        <v>32334</v>
      </c>
    </row>
    <row r="78" spans="1:5" ht="12.75">
      <c r="A78" s="265" t="s">
        <v>311</v>
      </c>
      <c r="B78" s="327" t="s">
        <v>338</v>
      </c>
      <c r="C78" s="328"/>
      <c r="D78" s="243">
        <v>32399</v>
      </c>
      <c r="E78" s="210">
        <v>33229</v>
      </c>
    </row>
    <row r="79" spans="1:5" ht="12.75">
      <c r="A79" s="265" t="s">
        <v>312</v>
      </c>
      <c r="B79" s="327" t="s">
        <v>344</v>
      </c>
      <c r="C79" s="328"/>
      <c r="D79" s="243">
        <v>12596</v>
      </c>
      <c r="E79" s="210"/>
    </row>
    <row r="80" spans="1:5" ht="12.75">
      <c r="A80" s="265" t="s">
        <v>313</v>
      </c>
      <c r="B80" s="327" t="s">
        <v>349</v>
      </c>
      <c r="C80" s="328"/>
      <c r="D80" s="243">
        <v>39077</v>
      </c>
      <c r="E80" s="210">
        <v>60835</v>
      </c>
    </row>
    <row r="81" spans="1:5" ht="13.5" thickBot="1">
      <c r="A81" s="209"/>
      <c r="B81" s="244" t="s">
        <v>254</v>
      </c>
      <c r="C81" s="244"/>
      <c r="D81" s="245">
        <f>SUM(D77:D80)</f>
        <v>102958</v>
      </c>
      <c r="E81" s="246">
        <f>SUM(E77:E80)</f>
        <v>126398</v>
      </c>
    </row>
    <row r="83" spans="1:5" ht="15.75">
      <c r="A83" s="329" t="s">
        <v>346</v>
      </c>
      <c r="B83" s="329"/>
      <c r="C83" s="329"/>
      <c r="D83" s="329"/>
      <c r="E83" s="329"/>
    </row>
    <row r="84" ht="13.5" thickBot="1">
      <c r="E84" s="221"/>
    </row>
    <row r="85" spans="1:5" ht="12.75">
      <c r="A85" s="222"/>
      <c r="B85" s="206" t="s">
        <v>258</v>
      </c>
      <c r="C85" s="241"/>
      <c r="D85" s="241" t="s">
        <v>256</v>
      </c>
      <c r="E85" s="242" t="s">
        <v>257</v>
      </c>
    </row>
    <row r="86" spans="1:5" ht="12.75">
      <c r="A86" s="265" t="s">
        <v>310</v>
      </c>
      <c r="B86" s="327" t="s">
        <v>343</v>
      </c>
      <c r="C86" s="328"/>
      <c r="D86" s="243">
        <v>18886</v>
      </c>
      <c r="E86" s="210">
        <v>32334</v>
      </c>
    </row>
    <row r="87" spans="1:5" ht="12.75">
      <c r="A87" s="265" t="s">
        <v>311</v>
      </c>
      <c r="B87" s="327" t="s">
        <v>347</v>
      </c>
      <c r="C87" s="328"/>
      <c r="D87" s="243"/>
      <c r="E87" s="210">
        <v>2877</v>
      </c>
    </row>
    <row r="88" spans="1:5" ht="12.75">
      <c r="A88" s="265" t="s">
        <v>312</v>
      </c>
      <c r="B88" s="327" t="s">
        <v>348</v>
      </c>
      <c r="C88" s="328"/>
      <c r="D88" s="243"/>
      <c r="E88" s="210">
        <v>750</v>
      </c>
    </row>
    <row r="89" spans="1:5" ht="12.75">
      <c r="A89" s="207"/>
      <c r="B89" s="327"/>
      <c r="C89" s="328"/>
      <c r="D89" s="243"/>
      <c r="E89" s="210"/>
    </row>
    <row r="90" spans="1:5" ht="13.5" thickBot="1">
      <c r="A90" s="209"/>
      <c r="B90" s="244" t="s">
        <v>254</v>
      </c>
      <c r="C90" s="244"/>
      <c r="D90" s="245">
        <f>SUM(D86:D89)</f>
        <v>18886</v>
      </c>
      <c r="E90" s="246">
        <f>SUM(E86:E89)</f>
        <v>35961</v>
      </c>
    </row>
  </sheetData>
  <mergeCells count="25">
    <mergeCell ref="B88:C88"/>
    <mergeCell ref="A41:A42"/>
    <mergeCell ref="B41:C42"/>
    <mergeCell ref="A83:E83"/>
    <mergeCell ref="B86:C86"/>
    <mergeCell ref="B70:C70"/>
    <mergeCell ref="B71:C71"/>
    <mergeCell ref="B69:C69"/>
    <mergeCell ref="B67:C67"/>
    <mergeCell ref="B89:C89"/>
    <mergeCell ref="A74:E74"/>
    <mergeCell ref="A64:E64"/>
    <mergeCell ref="A2:E2"/>
    <mergeCell ref="A65:E65"/>
    <mergeCell ref="A4:A5"/>
    <mergeCell ref="B4:C5"/>
    <mergeCell ref="D4:E5"/>
    <mergeCell ref="D41:E42"/>
    <mergeCell ref="B87:C87"/>
    <mergeCell ref="C1:E1"/>
    <mergeCell ref="B80:C80"/>
    <mergeCell ref="B68:C68"/>
    <mergeCell ref="B77:C77"/>
    <mergeCell ref="B78:C78"/>
    <mergeCell ref="B79:C79"/>
  </mergeCells>
  <printOptions horizontalCentered="1"/>
  <pageMargins left="0.3937007874015748" right="0.3937007874015748" top="0.26" bottom="0.29" header="0.17" footer="0.11811023622047245"/>
  <pageSetup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Munka23">
    <pageSetUpPr fitToPage="1"/>
  </sheetPr>
  <dimension ref="A1:D59"/>
  <sheetViews>
    <sheetView workbookViewId="0" topLeftCell="A1">
      <selection activeCell="E16" sqref="E16"/>
    </sheetView>
  </sheetViews>
  <sheetFormatPr defaultColWidth="9.140625" defaultRowHeight="12.75"/>
  <cols>
    <col min="1" max="1" width="60.140625" style="0" customWidth="1"/>
    <col min="2" max="2" width="11.7109375" style="0" customWidth="1"/>
    <col min="3" max="3" width="17.00390625" style="0" customWidth="1"/>
    <col min="4" max="4" width="9.57421875" style="0" customWidth="1"/>
  </cols>
  <sheetData>
    <row r="1" spans="1:4" ht="12.75">
      <c r="A1" s="1"/>
      <c r="B1" s="1"/>
      <c r="C1" s="26" t="s">
        <v>360</v>
      </c>
      <c r="D1" s="122"/>
    </row>
    <row r="2" spans="1:4" ht="19.5">
      <c r="A2" s="5" t="s">
        <v>35</v>
      </c>
      <c r="B2" s="3"/>
      <c r="C2" s="3"/>
      <c r="D2" s="3"/>
    </row>
    <row r="3" spans="1:4" ht="19.5">
      <c r="A3" s="5" t="s">
        <v>331</v>
      </c>
      <c r="B3" s="3"/>
      <c r="C3" s="3"/>
      <c r="D3" s="3"/>
    </row>
    <row r="4" spans="1:4" ht="13.5" thickBot="1">
      <c r="A4" s="22"/>
      <c r="B4" s="22"/>
      <c r="C4" s="22"/>
      <c r="D4" s="11" t="s">
        <v>0</v>
      </c>
    </row>
    <row r="5" spans="1:4" s="19" customFormat="1" ht="12.75">
      <c r="A5" s="118" t="s">
        <v>16</v>
      </c>
      <c r="B5" s="119">
        <v>2011</v>
      </c>
      <c r="C5" s="119">
        <v>2012</v>
      </c>
      <c r="D5" s="120">
        <v>2013</v>
      </c>
    </row>
    <row r="6" spans="1:4" s="19" customFormat="1" ht="13.5" thickBot="1">
      <c r="A6" s="121" t="s">
        <v>36</v>
      </c>
      <c r="B6" s="23"/>
      <c r="C6" s="23"/>
      <c r="D6" s="24"/>
    </row>
    <row r="7" spans="1:4" s="107" customFormat="1" ht="33.75">
      <c r="A7" s="112" t="s">
        <v>117</v>
      </c>
      <c r="B7" s="299">
        <v>202735</v>
      </c>
      <c r="C7" s="149">
        <v>200000</v>
      </c>
      <c r="D7" s="150">
        <v>200000</v>
      </c>
    </row>
    <row r="8" spans="1:4" ht="13.5" customHeight="1">
      <c r="A8" s="113" t="s">
        <v>38</v>
      </c>
      <c r="B8" s="297">
        <v>289059</v>
      </c>
      <c r="C8" s="128">
        <v>290000</v>
      </c>
      <c r="D8" s="129">
        <v>300000</v>
      </c>
    </row>
    <row r="9" spans="1:4" ht="18.75" customHeight="1">
      <c r="A9" s="113" t="s">
        <v>345</v>
      </c>
      <c r="B9" s="300">
        <v>1456397</v>
      </c>
      <c r="C9" s="128">
        <v>1500000</v>
      </c>
      <c r="D9" s="130">
        <v>1500000</v>
      </c>
    </row>
    <row r="10" spans="1:4" ht="12.75">
      <c r="A10" s="113" t="s">
        <v>118</v>
      </c>
      <c r="B10" s="297"/>
      <c r="C10" s="128"/>
      <c r="D10" s="129"/>
    </row>
    <row r="11" spans="1:4" ht="12.75">
      <c r="A11" s="113" t="s">
        <v>119</v>
      </c>
      <c r="B11" s="297">
        <v>229278</v>
      </c>
      <c r="C11" s="128">
        <v>280000</v>
      </c>
      <c r="D11" s="129">
        <v>280000</v>
      </c>
    </row>
    <row r="12" spans="1:4" ht="12.75">
      <c r="A12" s="113" t="s">
        <v>120</v>
      </c>
      <c r="B12" s="297"/>
      <c r="C12" s="128"/>
      <c r="D12" s="129"/>
    </row>
    <row r="13" spans="1:4" ht="12.75">
      <c r="A13" s="113" t="s">
        <v>41</v>
      </c>
      <c r="B13" s="297"/>
      <c r="C13" s="128"/>
      <c r="D13" s="131"/>
    </row>
    <row r="14" spans="1:4" ht="12.75">
      <c r="A14" s="113" t="s">
        <v>42</v>
      </c>
      <c r="B14" s="297">
        <v>564072</v>
      </c>
      <c r="C14" s="128">
        <v>560000</v>
      </c>
      <c r="D14" s="129">
        <v>560000</v>
      </c>
    </row>
    <row r="15" spans="1:4" ht="12.75">
      <c r="A15" s="113" t="s">
        <v>43</v>
      </c>
      <c r="B15" s="297"/>
      <c r="C15" s="128"/>
      <c r="D15" s="129"/>
    </row>
    <row r="16" spans="1:4" ht="12.75">
      <c r="A16" s="113" t="s">
        <v>44</v>
      </c>
      <c r="B16" s="297">
        <v>117741</v>
      </c>
      <c r="C16" s="128"/>
      <c r="D16" s="129"/>
    </row>
    <row r="17" spans="1:4" ht="12.75">
      <c r="A17" s="114" t="s">
        <v>45</v>
      </c>
      <c r="B17" s="132">
        <f>SUM(B7:B16)</f>
        <v>2859282</v>
      </c>
      <c r="C17" s="133">
        <f>SUM(C7:C16)</f>
        <v>2830000</v>
      </c>
      <c r="D17" s="134">
        <f>SUM(D7:D16)</f>
        <v>2840000</v>
      </c>
    </row>
    <row r="18" spans="1:4" ht="12.75">
      <c r="A18" s="113" t="s">
        <v>46</v>
      </c>
      <c r="B18" s="297">
        <v>977788</v>
      </c>
      <c r="C18" s="128">
        <v>980000</v>
      </c>
      <c r="D18" s="129">
        <v>980000</v>
      </c>
    </row>
    <row r="19" spans="1:4" ht="12.75">
      <c r="A19" s="113" t="s">
        <v>47</v>
      </c>
      <c r="B19" s="297">
        <v>242324</v>
      </c>
      <c r="C19" s="128">
        <v>245000</v>
      </c>
      <c r="D19" s="129">
        <v>245000</v>
      </c>
    </row>
    <row r="20" spans="1:4" ht="22.5">
      <c r="A20" s="113" t="s">
        <v>98</v>
      </c>
      <c r="B20" s="297">
        <v>726449</v>
      </c>
      <c r="C20" s="128">
        <v>680000</v>
      </c>
      <c r="D20" s="129">
        <v>680000</v>
      </c>
    </row>
    <row r="21" spans="1:4" ht="12.75">
      <c r="A21" s="113" t="s">
        <v>121</v>
      </c>
      <c r="B21" s="297">
        <v>105460</v>
      </c>
      <c r="C21" s="128">
        <v>105000</v>
      </c>
      <c r="D21" s="129">
        <v>105000</v>
      </c>
    </row>
    <row r="22" spans="1:4" ht="12.75">
      <c r="A22" s="113" t="s">
        <v>122</v>
      </c>
      <c r="B22" s="297">
        <v>41718</v>
      </c>
      <c r="C22" s="128">
        <v>20000</v>
      </c>
      <c r="D22" s="129">
        <v>20000</v>
      </c>
    </row>
    <row r="23" spans="1:4" ht="12.75">
      <c r="A23" s="113" t="s">
        <v>123</v>
      </c>
      <c r="B23" s="297"/>
      <c r="C23" s="128"/>
      <c r="D23" s="129"/>
    </row>
    <row r="24" spans="1:4" ht="12.75">
      <c r="A24" s="113" t="s">
        <v>50</v>
      </c>
      <c r="B24" s="297">
        <v>242691</v>
      </c>
      <c r="C24" s="128">
        <v>200000</v>
      </c>
      <c r="D24" s="129">
        <v>200000</v>
      </c>
    </row>
    <row r="25" spans="1:4" ht="12.75">
      <c r="A25" s="113" t="s">
        <v>51</v>
      </c>
      <c r="B25" s="297"/>
      <c r="C25" s="128"/>
      <c r="D25" s="129"/>
    </row>
    <row r="26" spans="1:4" ht="12.75">
      <c r="A26" s="113" t="s">
        <v>52</v>
      </c>
      <c r="B26" s="297">
        <v>446805</v>
      </c>
      <c r="C26" s="128">
        <v>531500</v>
      </c>
      <c r="D26" s="129">
        <v>542500</v>
      </c>
    </row>
    <row r="27" spans="1:4" ht="12.75">
      <c r="A27" s="113" t="s">
        <v>53</v>
      </c>
      <c r="B27" s="297">
        <v>38700</v>
      </c>
      <c r="C27" s="128">
        <v>40000</v>
      </c>
      <c r="D27" s="129">
        <v>40000</v>
      </c>
    </row>
    <row r="28" spans="1:4" ht="12.75">
      <c r="A28" s="113" t="s">
        <v>54</v>
      </c>
      <c r="B28" s="297"/>
      <c r="C28" s="128"/>
      <c r="D28" s="129"/>
    </row>
    <row r="29" spans="1:4" ht="12.75">
      <c r="A29" s="113" t="s">
        <v>55</v>
      </c>
      <c r="B29" s="304">
        <v>15846</v>
      </c>
      <c r="C29" s="128">
        <v>30000</v>
      </c>
      <c r="D29" s="129">
        <v>30000</v>
      </c>
    </row>
    <row r="30" spans="1:4" ht="13.5" thickBot="1">
      <c r="A30" s="25" t="s">
        <v>56</v>
      </c>
      <c r="B30" s="146">
        <f>SUM(B18:B29)</f>
        <v>2837781</v>
      </c>
      <c r="C30" s="147">
        <f>SUM(C18:C29)</f>
        <v>2831500</v>
      </c>
      <c r="D30" s="148">
        <f>SUM(D18:D29)</f>
        <v>2842500</v>
      </c>
    </row>
    <row r="31" spans="1:4" s="19" customFormat="1" ht="13.5" thickBot="1">
      <c r="A31" s="347"/>
      <c r="B31" s="348"/>
      <c r="C31" s="348"/>
      <c r="D31" s="349"/>
    </row>
    <row r="32" spans="1:4" ht="22.5">
      <c r="A32" s="112" t="s">
        <v>124</v>
      </c>
      <c r="B32" s="283">
        <v>16637</v>
      </c>
      <c r="C32" s="247">
        <v>12000</v>
      </c>
      <c r="D32" s="135">
        <v>13000</v>
      </c>
    </row>
    <row r="33" spans="1:4" ht="12.75">
      <c r="A33" s="115" t="s">
        <v>125</v>
      </c>
      <c r="B33" s="136"/>
      <c r="C33" s="126"/>
      <c r="D33" s="137"/>
    </row>
    <row r="34" spans="1:4" ht="12.75">
      <c r="A34" s="113" t="s">
        <v>126</v>
      </c>
      <c r="B34" s="138">
        <v>103858</v>
      </c>
      <c r="C34" s="128">
        <v>290000</v>
      </c>
      <c r="D34" s="139">
        <v>290000</v>
      </c>
    </row>
    <row r="35" spans="1:4" ht="12.75">
      <c r="A35" s="113" t="s">
        <v>127</v>
      </c>
      <c r="B35" s="284">
        <v>241611</v>
      </c>
      <c r="C35" s="128">
        <v>25000</v>
      </c>
      <c r="D35" s="139">
        <v>25000</v>
      </c>
    </row>
    <row r="36" spans="1:4" ht="12.75">
      <c r="A36" s="113" t="s">
        <v>128</v>
      </c>
      <c r="B36" s="138">
        <v>2777</v>
      </c>
      <c r="C36" s="128">
        <v>3000</v>
      </c>
      <c r="D36" s="139">
        <v>3000</v>
      </c>
    </row>
    <row r="37" spans="1:4" ht="12.75">
      <c r="A37" s="113" t="s">
        <v>129</v>
      </c>
      <c r="B37" s="138"/>
      <c r="C37" s="128"/>
      <c r="D37" s="139"/>
    </row>
    <row r="38" spans="1:4" ht="12.75">
      <c r="A38" s="113" t="s">
        <v>59</v>
      </c>
      <c r="B38" s="138">
        <v>1250</v>
      </c>
      <c r="C38" s="128"/>
      <c r="D38" s="139"/>
    </row>
    <row r="39" spans="1:4" ht="12.75">
      <c r="A39" s="113" t="s">
        <v>60</v>
      </c>
      <c r="B39" s="138"/>
      <c r="C39" s="128"/>
      <c r="D39" s="139"/>
    </row>
    <row r="40" spans="1:4" ht="12.75">
      <c r="A40" s="113" t="s">
        <v>61</v>
      </c>
      <c r="B40" s="138"/>
      <c r="C40" s="128"/>
      <c r="D40" s="139"/>
    </row>
    <row r="41" spans="1:4" ht="12.75">
      <c r="A41" s="113" t="s">
        <v>34</v>
      </c>
      <c r="B41" s="311">
        <v>32413</v>
      </c>
      <c r="C41" s="128">
        <v>30000</v>
      </c>
      <c r="D41" s="139">
        <v>30000</v>
      </c>
    </row>
    <row r="42" spans="1:4" ht="12.75">
      <c r="A42" s="113" t="s">
        <v>62</v>
      </c>
      <c r="B42" s="138"/>
      <c r="C42" s="128"/>
      <c r="D42" s="139"/>
    </row>
    <row r="43" spans="1:4" ht="12.75">
      <c r="A43" s="113" t="s">
        <v>63</v>
      </c>
      <c r="B43" s="301">
        <v>51755</v>
      </c>
      <c r="C43" s="128">
        <v>20000</v>
      </c>
      <c r="D43" s="139">
        <v>20000</v>
      </c>
    </row>
    <row r="44" spans="1:4" ht="12.75">
      <c r="A44" s="114" t="s">
        <v>64</v>
      </c>
      <c r="B44" s="140">
        <f>SUM(B32:B43)</f>
        <v>450301</v>
      </c>
      <c r="C44" s="140">
        <f>SUM(C32:C43)</f>
        <v>380000</v>
      </c>
      <c r="D44" s="141">
        <f>SUM(D32:D43)</f>
        <v>381000</v>
      </c>
    </row>
    <row r="45" spans="1:4" ht="12.75">
      <c r="A45" s="113" t="s">
        <v>65</v>
      </c>
      <c r="B45" s="301">
        <v>57487</v>
      </c>
      <c r="C45" s="128">
        <v>280000</v>
      </c>
      <c r="D45" s="139">
        <v>290000</v>
      </c>
    </row>
    <row r="46" spans="1:4" ht="12.75">
      <c r="A46" s="113" t="s">
        <v>66</v>
      </c>
      <c r="B46" s="138">
        <v>96795</v>
      </c>
      <c r="C46" s="128">
        <v>40000</v>
      </c>
      <c r="D46" s="139">
        <v>30000</v>
      </c>
    </row>
    <row r="47" spans="1:4" ht="12.75">
      <c r="A47" s="113" t="s">
        <v>67</v>
      </c>
      <c r="B47" s="138"/>
      <c r="C47" s="128"/>
      <c r="D47" s="139"/>
    </row>
    <row r="48" spans="1:4" ht="12.75">
      <c r="A48" s="113" t="s">
        <v>130</v>
      </c>
      <c r="B48" s="138">
        <v>12439</v>
      </c>
      <c r="C48" s="128">
        <v>12500</v>
      </c>
      <c r="D48" s="139">
        <v>12500</v>
      </c>
    </row>
    <row r="49" spans="1:4" ht="12.75">
      <c r="A49" s="113" t="s">
        <v>131</v>
      </c>
      <c r="B49" s="138"/>
      <c r="C49" s="128"/>
      <c r="D49" s="139"/>
    </row>
    <row r="50" spans="1:4" ht="12.75">
      <c r="A50" s="113" t="s">
        <v>132</v>
      </c>
      <c r="B50" s="138"/>
      <c r="C50" s="128"/>
      <c r="D50" s="139"/>
    </row>
    <row r="51" spans="1:4" ht="12.75">
      <c r="A51" s="113" t="s">
        <v>69</v>
      </c>
      <c r="B51" s="138"/>
      <c r="C51" s="128"/>
      <c r="D51" s="139"/>
    </row>
    <row r="52" spans="1:4" ht="12.75">
      <c r="A52" s="113" t="s">
        <v>70</v>
      </c>
      <c r="B52" s="138">
        <v>247995</v>
      </c>
      <c r="C52" s="128">
        <v>28000</v>
      </c>
      <c r="D52" s="139">
        <v>28000</v>
      </c>
    </row>
    <row r="53" spans="1:4" ht="12.75">
      <c r="A53" s="113" t="s">
        <v>71</v>
      </c>
      <c r="B53" s="138">
        <v>18760</v>
      </c>
      <c r="C53" s="128">
        <v>12000</v>
      </c>
      <c r="D53" s="139">
        <v>12000</v>
      </c>
    </row>
    <row r="54" spans="1:4" ht="12.75">
      <c r="A54" s="113" t="s">
        <v>72</v>
      </c>
      <c r="B54" s="138"/>
      <c r="C54" s="128"/>
      <c r="D54" s="139"/>
    </row>
    <row r="55" spans="1:4" ht="12.75">
      <c r="A55" s="113" t="s">
        <v>55</v>
      </c>
      <c r="B55" s="305">
        <v>38326</v>
      </c>
      <c r="C55" s="128">
        <v>6000</v>
      </c>
      <c r="D55" s="139">
        <v>6000</v>
      </c>
    </row>
    <row r="56" spans="1:4" ht="12.75">
      <c r="A56" s="116" t="s">
        <v>73</v>
      </c>
      <c r="B56" s="142">
        <f>SUM(B45:B55)</f>
        <v>471802</v>
      </c>
      <c r="C56" s="142">
        <f>SUM(C45:C55)</f>
        <v>378500</v>
      </c>
      <c r="D56" s="143">
        <f>SUM(D45:D55)</f>
        <v>378500</v>
      </c>
    </row>
    <row r="57" spans="1:4" ht="12.75">
      <c r="A57" s="116" t="s">
        <v>74</v>
      </c>
      <c r="B57" s="142">
        <f>SUM(B17,B44)</f>
        <v>3309583</v>
      </c>
      <c r="C57" s="142">
        <f>SUM(C17,C44)</f>
        <v>3210000</v>
      </c>
      <c r="D57" s="143">
        <f>SUM(D17,D44)</f>
        <v>3221000</v>
      </c>
    </row>
    <row r="58" spans="1:4" ht="13.5" thickBot="1">
      <c r="A58" s="117" t="s">
        <v>75</v>
      </c>
      <c r="B58" s="144">
        <f>SUM(B30,B56)</f>
        <v>3309583</v>
      </c>
      <c r="C58" s="144">
        <f>SUM(C30,C56)</f>
        <v>3210000</v>
      </c>
      <c r="D58" s="145">
        <f>SUM(D30,D56)</f>
        <v>3221000</v>
      </c>
    </row>
    <row r="59" ht="12.75">
      <c r="C59" s="6"/>
    </row>
  </sheetData>
  <sheetProtection/>
  <mergeCells count="1">
    <mergeCell ref="A31:D31"/>
  </mergeCells>
  <printOptions horizontalCentered="1"/>
  <pageMargins left="0.3937007874015748" right="0.1968503937007874" top="0.1968503937007874" bottom="0.1968503937007874" header="0" footer="0"/>
  <pageSetup fitToHeight="1" fitToWidth="1" horizontalDpi="300" verticalDpi="300" orientation="portrait" paperSize="9" scale="9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Munka24"/>
  <dimension ref="A1:F27"/>
  <sheetViews>
    <sheetView workbookViewId="0" topLeftCell="A1">
      <selection activeCell="F7" sqref="F7"/>
    </sheetView>
  </sheetViews>
  <sheetFormatPr defaultColWidth="9.140625" defaultRowHeight="12.75"/>
  <cols>
    <col min="1" max="1" width="8.57421875" style="0" customWidth="1"/>
    <col min="2" max="2" width="32.00390625" style="0" customWidth="1"/>
    <col min="3" max="3" width="21.28125" style="0" customWidth="1"/>
    <col min="4" max="4" width="19.421875" style="0" customWidth="1"/>
  </cols>
  <sheetData>
    <row r="1" spans="1:4" ht="15.75">
      <c r="A1" s="9"/>
      <c r="B1" s="9"/>
      <c r="C1" s="9"/>
      <c r="D1" s="39" t="s">
        <v>361</v>
      </c>
    </row>
    <row r="2" spans="1:4" ht="15.75">
      <c r="A2" s="9"/>
      <c r="B2" s="9"/>
      <c r="C2" s="9"/>
      <c r="D2" s="40" t="s">
        <v>362</v>
      </c>
    </row>
    <row r="3" spans="1:4" ht="15.75">
      <c r="A3" s="9"/>
      <c r="B3" s="9"/>
      <c r="C3" s="9"/>
      <c r="D3" s="39" t="s">
        <v>33</v>
      </c>
    </row>
    <row r="4" spans="1:4" ht="15.75">
      <c r="A4" s="9"/>
      <c r="B4" s="9"/>
      <c r="C4" s="9"/>
      <c r="D4" s="12"/>
    </row>
    <row r="5" spans="1:4" ht="15.75">
      <c r="A5" s="9"/>
      <c r="B5" s="9"/>
      <c r="C5" s="9"/>
      <c r="D5" s="12"/>
    </row>
    <row r="6" spans="1:4" ht="15.75">
      <c r="A6" s="9"/>
      <c r="B6" s="9"/>
      <c r="C6" s="9"/>
      <c r="D6" s="10"/>
    </row>
    <row r="7" spans="1:4" ht="19.5">
      <c r="A7" s="5" t="s">
        <v>76</v>
      </c>
      <c r="B7" s="5"/>
      <c r="C7" s="5"/>
      <c r="D7" s="18"/>
    </row>
    <row r="8" spans="1:4" ht="19.5">
      <c r="A8" s="5" t="s">
        <v>332</v>
      </c>
      <c r="B8" s="5"/>
      <c r="C8" s="5"/>
      <c r="D8" s="18"/>
    </row>
    <row r="9" spans="1:4" ht="19.5">
      <c r="A9" s="5"/>
      <c r="B9" s="5"/>
      <c r="C9" s="5"/>
      <c r="D9" s="18"/>
    </row>
    <row r="10" spans="1:4" ht="19.5">
      <c r="A10" s="5"/>
      <c r="B10" s="5"/>
      <c r="C10" s="5"/>
      <c r="D10" s="18"/>
    </row>
    <row r="11" spans="1:4" ht="19.5">
      <c r="A11" s="5"/>
      <c r="B11" s="5"/>
      <c r="C11" s="5"/>
      <c r="D11" s="18"/>
    </row>
    <row r="12" spans="1:4" ht="19.5">
      <c r="A12" s="5"/>
      <c r="B12" s="5"/>
      <c r="C12" s="5"/>
      <c r="D12" s="18"/>
    </row>
    <row r="13" spans="1:4" ht="16.5" thickBot="1">
      <c r="A13" s="9"/>
      <c r="B13" s="9"/>
      <c r="C13" s="9"/>
      <c r="D13" s="13" t="s">
        <v>0</v>
      </c>
    </row>
    <row r="14" spans="1:4" s="107" customFormat="1" ht="33" customHeight="1" thickBot="1">
      <c r="A14" s="108" t="s">
        <v>16</v>
      </c>
      <c r="B14" s="109"/>
      <c r="C14" s="110"/>
      <c r="D14" s="111" t="s">
        <v>96</v>
      </c>
    </row>
    <row r="15" spans="1:6" ht="15.75">
      <c r="A15" s="55" t="s">
        <v>100</v>
      </c>
      <c r="B15" s="56"/>
      <c r="C15" s="57"/>
      <c r="D15" s="312">
        <v>13071</v>
      </c>
      <c r="E15" s="6"/>
      <c r="F15" s="6"/>
    </row>
    <row r="16" spans="1:6" ht="15.75">
      <c r="A16" s="45" t="s">
        <v>77</v>
      </c>
      <c r="B16" s="44"/>
      <c r="C16" s="58"/>
      <c r="D16" s="98"/>
      <c r="E16" s="6"/>
      <c r="F16" s="6"/>
    </row>
    <row r="17" spans="1:6" ht="12.75">
      <c r="A17" s="100" t="s">
        <v>260</v>
      </c>
      <c r="B17" s="51"/>
      <c r="C17" s="99"/>
      <c r="D17" s="97"/>
      <c r="E17" s="42"/>
      <c r="F17" s="53"/>
    </row>
    <row r="18" spans="1:6" ht="12.75">
      <c r="A18" s="100" t="s">
        <v>259</v>
      </c>
      <c r="B18" s="51"/>
      <c r="C18" s="99"/>
      <c r="D18" s="97"/>
      <c r="E18" s="54"/>
      <c r="F18" s="53"/>
    </row>
    <row r="19" spans="1:6" ht="12.75">
      <c r="A19" s="100" t="s">
        <v>351</v>
      </c>
      <c r="B19" s="51"/>
      <c r="C19" s="99"/>
      <c r="D19" s="97">
        <v>4200</v>
      </c>
      <c r="E19" s="54"/>
      <c r="F19" s="53"/>
    </row>
    <row r="20" spans="1:6" ht="12.75">
      <c r="A20" s="176" t="s">
        <v>306</v>
      </c>
      <c r="B20" s="51"/>
      <c r="C20" s="99"/>
      <c r="D20" s="97">
        <v>2775</v>
      </c>
      <c r="E20" s="54"/>
      <c r="F20" s="53"/>
    </row>
    <row r="21" spans="1:6" ht="12.75">
      <c r="A21" s="100" t="s">
        <v>352</v>
      </c>
      <c r="B21" s="51"/>
      <c r="C21" s="99"/>
      <c r="D21" s="97">
        <v>1004</v>
      </c>
      <c r="E21" s="54"/>
      <c r="F21" s="53"/>
    </row>
    <row r="22" spans="1:6" ht="12.75">
      <c r="A22" s="298" t="s">
        <v>353</v>
      </c>
      <c r="B22" s="51"/>
      <c r="C22" s="99"/>
      <c r="D22" s="97">
        <v>32322</v>
      </c>
      <c r="E22" s="54"/>
      <c r="F22" s="53"/>
    </row>
    <row r="23" spans="1:6" ht="12.75">
      <c r="A23" s="313" t="s">
        <v>354</v>
      </c>
      <c r="B23" s="51"/>
      <c r="C23" s="99"/>
      <c r="D23" s="306"/>
      <c r="E23" s="54"/>
      <c r="F23" s="53"/>
    </row>
    <row r="24" spans="1:6" ht="12.75">
      <c r="A24" s="100" t="s">
        <v>355</v>
      </c>
      <c r="B24" s="51"/>
      <c r="C24" s="99"/>
      <c r="D24" s="97">
        <v>800</v>
      </c>
      <c r="E24" s="54"/>
      <c r="F24" s="53"/>
    </row>
    <row r="25" spans="1:4" ht="15.75">
      <c r="A25" s="45" t="s">
        <v>78</v>
      </c>
      <c r="B25" s="43"/>
      <c r="C25" s="59"/>
      <c r="D25" s="271">
        <f>SUM(D17:D24)</f>
        <v>41101</v>
      </c>
    </row>
    <row r="26" spans="1:4" ht="15.75">
      <c r="A26" s="45"/>
      <c r="B26" s="43"/>
      <c r="C26" s="59"/>
      <c r="D26" s="59"/>
    </row>
    <row r="27" spans="1:4" ht="16.5" thickBot="1">
      <c r="A27" s="46" t="s">
        <v>79</v>
      </c>
      <c r="B27" s="47"/>
      <c r="C27" s="60"/>
      <c r="D27" s="272">
        <f>SUM(D15,D25)</f>
        <v>54172</v>
      </c>
    </row>
  </sheetData>
  <sheetProtection/>
  <printOptions horizontalCentered="1"/>
  <pageMargins left="0.984251968503937" right="0.984251968503937" top="0.984251968503937" bottom="0.98425196850393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Munka25">
    <pageSetUpPr fitToPage="1"/>
  </sheetPr>
  <dimension ref="A1:O33"/>
  <sheetViews>
    <sheetView zoomScale="95" zoomScaleNormal="95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8" sqref="A8"/>
    </sheetView>
  </sheetViews>
  <sheetFormatPr defaultColWidth="9.140625" defaultRowHeight="12.75"/>
  <cols>
    <col min="1" max="1" width="54.00390625" style="29" customWidth="1"/>
    <col min="2" max="2" width="7.8515625" style="29" bestFit="1" customWidth="1"/>
    <col min="3" max="12" width="6.7109375" style="29" customWidth="1"/>
    <col min="13" max="13" width="7.00390625" style="29" customWidth="1"/>
    <col min="14" max="14" width="7.7109375" style="29" customWidth="1"/>
    <col min="15" max="15" width="10.421875" style="0" bestFit="1" customWidth="1"/>
  </cols>
  <sheetData>
    <row r="1" spans="9:14" ht="12.75">
      <c r="I1" s="324" t="s">
        <v>364</v>
      </c>
      <c r="J1" s="324"/>
      <c r="K1" s="324"/>
      <c r="L1" s="324"/>
      <c r="M1" s="324"/>
      <c r="N1" s="41"/>
    </row>
    <row r="2" spans="9:15" ht="12.75">
      <c r="I2" s="324" t="s">
        <v>363</v>
      </c>
      <c r="J2" s="324"/>
      <c r="K2" s="324"/>
      <c r="L2" s="324"/>
      <c r="M2" s="324"/>
      <c r="O2" s="14"/>
    </row>
    <row r="3" spans="1:14" ht="18.75">
      <c r="A3" s="38" t="s">
        <v>333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4" spans="1:14" ht="18.75">
      <c r="A4" s="38" t="s">
        <v>80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</row>
    <row r="5" ht="13.5" thickBot="1">
      <c r="A5" s="30"/>
    </row>
    <row r="6" spans="1:14" ht="12.75">
      <c r="A6" s="151" t="s">
        <v>16</v>
      </c>
      <c r="B6" s="31" t="s">
        <v>97</v>
      </c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3"/>
    </row>
    <row r="7" spans="1:14" ht="13.5" thickBot="1">
      <c r="A7" s="152"/>
      <c r="B7" s="101" t="s">
        <v>81</v>
      </c>
      <c r="C7" s="102" t="s">
        <v>82</v>
      </c>
      <c r="D7" s="102" t="s">
        <v>83</v>
      </c>
      <c r="E7" s="102" t="s">
        <v>84</v>
      </c>
      <c r="F7" s="102" t="s">
        <v>85</v>
      </c>
      <c r="G7" s="102" t="s">
        <v>86</v>
      </c>
      <c r="H7" s="102" t="s">
        <v>87</v>
      </c>
      <c r="I7" s="102" t="s">
        <v>88</v>
      </c>
      <c r="J7" s="102" t="s">
        <v>89</v>
      </c>
      <c r="K7" s="102" t="s">
        <v>90</v>
      </c>
      <c r="L7" s="102" t="s">
        <v>91</v>
      </c>
      <c r="M7" s="102" t="s">
        <v>92</v>
      </c>
      <c r="N7" s="103" t="s">
        <v>32</v>
      </c>
    </row>
    <row r="8" spans="1:14" ht="22.5">
      <c r="A8" s="34" t="s">
        <v>37</v>
      </c>
      <c r="B8" s="153">
        <v>20000</v>
      </c>
      <c r="C8" s="127">
        <v>20000</v>
      </c>
      <c r="D8" s="127">
        <v>20100</v>
      </c>
      <c r="E8" s="297">
        <v>29494</v>
      </c>
      <c r="F8" s="127">
        <v>20000</v>
      </c>
      <c r="G8" s="127">
        <v>5000</v>
      </c>
      <c r="H8" s="127">
        <v>3000</v>
      </c>
      <c r="I8" s="127">
        <v>3000</v>
      </c>
      <c r="J8" s="127">
        <v>20400</v>
      </c>
      <c r="K8" s="127">
        <v>20400</v>
      </c>
      <c r="L8" s="127">
        <v>20400</v>
      </c>
      <c r="M8" s="127">
        <v>20941</v>
      </c>
      <c r="N8" s="129">
        <f aca="true" t="shared" si="0" ref="N8:N20">SUM(B8:M8)</f>
        <v>202735</v>
      </c>
    </row>
    <row r="9" spans="1:14" ht="12.75">
      <c r="A9" s="35" t="s">
        <v>38</v>
      </c>
      <c r="B9" s="153">
        <v>3500</v>
      </c>
      <c r="C9" s="127">
        <v>3000</v>
      </c>
      <c r="D9" s="127">
        <v>110000</v>
      </c>
      <c r="E9" s="127">
        <v>15000</v>
      </c>
      <c r="F9" s="127">
        <v>7000</v>
      </c>
      <c r="G9" s="127">
        <v>4000</v>
      </c>
      <c r="H9" s="127">
        <v>4000</v>
      </c>
      <c r="I9" s="127">
        <v>5000</v>
      </c>
      <c r="J9" s="127">
        <v>95000</v>
      </c>
      <c r="K9" s="127">
        <v>12000</v>
      </c>
      <c r="L9" s="127">
        <v>10559</v>
      </c>
      <c r="M9" s="127">
        <v>20000</v>
      </c>
      <c r="N9" s="129">
        <f t="shared" si="0"/>
        <v>289059</v>
      </c>
    </row>
    <row r="10" spans="1:14" ht="22.5">
      <c r="A10" s="35" t="s">
        <v>39</v>
      </c>
      <c r="B10" s="153">
        <v>120000</v>
      </c>
      <c r="C10" s="127">
        <v>122000</v>
      </c>
      <c r="D10" s="127">
        <v>122000</v>
      </c>
      <c r="E10" s="127">
        <v>120000</v>
      </c>
      <c r="F10" s="127">
        <v>122000</v>
      </c>
      <c r="G10" s="127">
        <v>120000</v>
      </c>
      <c r="H10" s="127">
        <v>122000</v>
      </c>
      <c r="I10" s="127">
        <v>124397</v>
      </c>
      <c r="J10" s="127">
        <v>120000</v>
      </c>
      <c r="K10" s="127">
        <v>122000</v>
      </c>
      <c r="L10" s="127">
        <v>120000</v>
      </c>
      <c r="M10" s="127">
        <v>122000</v>
      </c>
      <c r="N10" s="129">
        <f t="shared" si="0"/>
        <v>1456397</v>
      </c>
    </row>
    <row r="11" spans="1:14" ht="12.75">
      <c r="A11" s="35" t="s">
        <v>40</v>
      </c>
      <c r="B11" s="153">
        <v>10000</v>
      </c>
      <c r="C11" s="127">
        <v>10000</v>
      </c>
      <c r="D11" s="127">
        <v>21000</v>
      </c>
      <c r="E11" s="127">
        <v>21000</v>
      </c>
      <c r="F11" s="297">
        <v>21020</v>
      </c>
      <c r="G11" s="127">
        <v>21000</v>
      </c>
      <c r="H11" s="127">
        <v>21000</v>
      </c>
      <c r="I11" s="127">
        <v>21000</v>
      </c>
      <c r="J11" s="127">
        <v>21000</v>
      </c>
      <c r="K11" s="127">
        <v>21000</v>
      </c>
      <c r="L11" s="127">
        <v>21000</v>
      </c>
      <c r="M11" s="127">
        <v>20258</v>
      </c>
      <c r="N11" s="129">
        <f t="shared" si="0"/>
        <v>229278</v>
      </c>
    </row>
    <row r="12" spans="1:14" ht="12.75">
      <c r="A12" s="35" t="s">
        <v>42</v>
      </c>
      <c r="B12" s="153">
        <v>470000</v>
      </c>
      <c r="C12" s="127">
        <v>9000</v>
      </c>
      <c r="D12" s="127"/>
      <c r="E12" s="127">
        <v>10000</v>
      </c>
      <c r="F12" s="127">
        <v>12000</v>
      </c>
      <c r="G12" s="127">
        <v>10000</v>
      </c>
      <c r="H12" s="127">
        <v>10000</v>
      </c>
      <c r="I12" s="127">
        <v>12000</v>
      </c>
      <c r="J12" s="127"/>
      <c r="K12" s="127">
        <v>12000</v>
      </c>
      <c r="L12" s="127">
        <v>10000</v>
      </c>
      <c r="M12" s="127">
        <v>9072</v>
      </c>
      <c r="N12" s="129">
        <f t="shared" si="0"/>
        <v>564072</v>
      </c>
    </row>
    <row r="13" spans="1:14" ht="12.75">
      <c r="A13" s="35" t="s">
        <v>325</v>
      </c>
      <c r="B13" s="153">
        <v>85731</v>
      </c>
      <c r="C13" s="127"/>
      <c r="D13" s="127"/>
      <c r="E13" s="297">
        <v>32010</v>
      </c>
      <c r="F13" s="127"/>
      <c r="G13" s="127"/>
      <c r="H13" s="127"/>
      <c r="I13" s="127"/>
      <c r="J13" s="127"/>
      <c r="K13" s="127"/>
      <c r="L13" s="127"/>
      <c r="M13" s="127"/>
      <c r="N13" s="129">
        <f t="shared" si="0"/>
        <v>117741</v>
      </c>
    </row>
    <row r="14" spans="1:14" ht="12.75">
      <c r="A14" s="35" t="s">
        <v>63</v>
      </c>
      <c r="B14" s="153">
        <v>7000</v>
      </c>
      <c r="C14" s="127">
        <v>6000</v>
      </c>
      <c r="D14" s="127">
        <v>5425</v>
      </c>
      <c r="E14" s="297">
        <v>33330</v>
      </c>
      <c r="F14" s="291"/>
      <c r="G14" s="127"/>
      <c r="H14" s="127"/>
      <c r="I14" s="127"/>
      <c r="J14" s="127"/>
      <c r="K14" s="127"/>
      <c r="L14" s="127"/>
      <c r="M14" s="127"/>
      <c r="N14" s="129">
        <f t="shared" si="0"/>
        <v>51755</v>
      </c>
    </row>
    <row r="15" spans="1:14" ht="12.75">
      <c r="A15" s="35" t="s">
        <v>57</v>
      </c>
      <c r="B15" s="153"/>
      <c r="C15" s="127"/>
      <c r="D15" s="127"/>
      <c r="E15" s="127">
        <v>13000</v>
      </c>
      <c r="F15" s="127"/>
      <c r="G15" s="127"/>
      <c r="H15" s="127"/>
      <c r="I15" s="127">
        <v>18889</v>
      </c>
      <c r="J15" s="127"/>
      <c r="K15" s="127">
        <v>15000</v>
      </c>
      <c r="L15" s="127"/>
      <c r="M15" s="127">
        <v>37306</v>
      </c>
      <c r="N15" s="129">
        <f t="shared" si="0"/>
        <v>84195</v>
      </c>
    </row>
    <row r="16" spans="1:14" ht="12.75">
      <c r="A16" s="35" t="s">
        <v>58</v>
      </c>
      <c r="B16" s="153"/>
      <c r="C16" s="127"/>
      <c r="D16" s="127"/>
      <c r="E16" s="127"/>
      <c r="F16" s="127">
        <v>50000</v>
      </c>
      <c r="G16" s="127"/>
      <c r="H16" s="127">
        <v>50000</v>
      </c>
      <c r="I16" s="127"/>
      <c r="J16" s="127">
        <v>50000</v>
      </c>
      <c r="K16" s="127"/>
      <c r="L16" s="127">
        <v>50000</v>
      </c>
      <c r="M16" s="127">
        <v>80688</v>
      </c>
      <c r="N16" s="129">
        <f t="shared" si="0"/>
        <v>280688</v>
      </c>
    </row>
    <row r="17" spans="1:14" ht="12.75">
      <c r="A17" s="35" t="s">
        <v>59</v>
      </c>
      <c r="B17" s="153"/>
      <c r="C17" s="127"/>
      <c r="D17" s="127"/>
      <c r="E17" s="127">
        <v>1250</v>
      </c>
      <c r="F17" s="127"/>
      <c r="G17" s="127"/>
      <c r="H17" s="127"/>
      <c r="I17" s="127"/>
      <c r="J17" s="127"/>
      <c r="K17" s="127"/>
      <c r="L17" s="127"/>
      <c r="M17" s="127"/>
      <c r="N17" s="129">
        <f t="shared" si="0"/>
        <v>1250</v>
      </c>
    </row>
    <row r="18" spans="1:14" ht="12.75">
      <c r="A18" s="35" t="s">
        <v>60</v>
      </c>
      <c r="B18" s="153"/>
      <c r="C18" s="127"/>
      <c r="D18" s="127"/>
      <c r="E18" s="127"/>
      <c r="F18" s="127"/>
      <c r="G18" s="127"/>
      <c r="H18" s="127"/>
      <c r="I18" s="127"/>
      <c r="J18" s="127"/>
      <c r="K18" s="127"/>
      <c r="L18" s="127"/>
      <c r="M18" s="127"/>
      <c r="N18" s="129">
        <f t="shared" si="0"/>
        <v>0</v>
      </c>
    </row>
    <row r="19" spans="1:14" ht="12.75">
      <c r="A19" s="35" t="s">
        <v>232</v>
      </c>
      <c r="B19" s="153"/>
      <c r="C19" s="127"/>
      <c r="D19" s="127"/>
      <c r="E19" s="127"/>
      <c r="F19" s="127"/>
      <c r="G19" s="127"/>
      <c r="H19" s="127"/>
      <c r="I19" s="127"/>
      <c r="J19" s="127"/>
      <c r="K19" s="127"/>
      <c r="L19" s="127"/>
      <c r="M19" s="127"/>
      <c r="N19" s="129">
        <f t="shared" si="0"/>
        <v>0</v>
      </c>
    </row>
    <row r="20" spans="1:14" ht="12.75">
      <c r="A20" s="35" t="s">
        <v>34</v>
      </c>
      <c r="B20" s="153">
        <v>16000</v>
      </c>
      <c r="C20" s="127"/>
      <c r="D20" s="127">
        <v>14413</v>
      </c>
      <c r="E20" s="127"/>
      <c r="F20" s="127"/>
      <c r="G20" s="127"/>
      <c r="H20" s="127"/>
      <c r="I20" s="127"/>
      <c r="J20" s="127">
        <v>2000</v>
      </c>
      <c r="K20" s="127"/>
      <c r="L20" s="127"/>
      <c r="M20" s="127"/>
      <c r="N20" s="315">
        <f t="shared" si="0"/>
        <v>32413</v>
      </c>
    </row>
    <row r="21" spans="1:15" s="28" customFormat="1" ht="12.75">
      <c r="A21" s="36" t="s">
        <v>93</v>
      </c>
      <c r="B21" s="154">
        <f aca="true" t="shared" si="1" ref="B21:N21">SUM(B8:B20)</f>
        <v>732231</v>
      </c>
      <c r="C21" s="132">
        <f t="shared" si="1"/>
        <v>170000</v>
      </c>
      <c r="D21" s="132">
        <f t="shared" si="1"/>
        <v>292938</v>
      </c>
      <c r="E21" s="132">
        <f t="shared" si="1"/>
        <v>275084</v>
      </c>
      <c r="F21" s="132">
        <f t="shared" si="1"/>
        <v>232020</v>
      </c>
      <c r="G21" s="132">
        <f t="shared" si="1"/>
        <v>160000</v>
      </c>
      <c r="H21" s="132">
        <f t="shared" si="1"/>
        <v>210000</v>
      </c>
      <c r="I21" s="132">
        <f t="shared" si="1"/>
        <v>184286</v>
      </c>
      <c r="J21" s="132">
        <f t="shared" si="1"/>
        <v>308400</v>
      </c>
      <c r="K21" s="132">
        <f t="shared" si="1"/>
        <v>202400</v>
      </c>
      <c r="L21" s="132">
        <f t="shared" si="1"/>
        <v>231959</v>
      </c>
      <c r="M21" s="132">
        <f t="shared" si="1"/>
        <v>310265</v>
      </c>
      <c r="N21" s="134">
        <f t="shared" si="1"/>
        <v>3309583</v>
      </c>
      <c r="O21" s="175"/>
    </row>
    <row r="22" spans="1:14" ht="12.75">
      <c r="A22" s="35" t="s">
        <v>46</v>
      </c>
      <c r="B22" s="153">
        <v>59000</v>
      </c>
      <c r="C22" s="127">
        <v>59000</v>
      </c>
      <c r="D22" s="127">
        <v>83000</v>
      </c>
      <c r="E22" s="297">
        <v>88412</v>
      </c>
      <c r="F22" s="127">
        <v>86000</v>
      </c>
      <c r="G22" s="127">
        <v>86000</v>
      </c>
      <c r="H22" s="127">
        <v>86000</v>
      </c>
      <c r="I22" s="127">
        <v>86376</v>
      </c>
      <c r="J22" s="127">
        <v>86000</v>
      </c>
      <c r="K22" s="127">
        <v>86000</v>
      </c>
      <c r="L22" s="127">
        <v>86000</v>
      </c>
      <c r="M22" s="127">
        <v>86000</v>
      </c>
      <c r="N22" s="129">
        <f aca="true" t="shared" si="2" ref="N22:N32">SUM(B22:M22)</f>
        <v>977788</v>
      </c>
    </row>
    <row r="23" spans="1:14" ht="12.75">
      <c r="A23" s="35" t="s">
        <v>47</v>
      </c>
      <c r="B23" s="153">
        <v>15000</v>
      </c>
      <c r="C23" s="127">
        <v>15000</v>
      </c>
      <c r="D23" s="127">
        <v>20000</v>
      </c>
      <c r="E23" s="297">
        <v>21191</v>
      </c>
      <c r="F23" s="127">
        <v>21500</v>
      </c>
      <c r="G23" s="127">
        <v>21500</v>
      </c>
      <c r="H23" s="127">
        <v>21500</v>
      </c>
      <c r="I23" s="127">
        <v>21553</v>
      </c>
      <c r="J23" s="127">
        <v>21500</v>
      </c>
      <c r="K23" s="127">
        <v>21500</v>
      </c>
      <c r="L23" s="127">
        <v>21080</v>
      </c>
      <c r="M23" s="127">
        <v>21000</v>
      </c>
      <c r="N23" s="129">
        <f t="shared" si="2"/>
        <v>242324</v>
      </c>
    </row>
    <row r="24" spans="1:14" ht="22.5">
      <c r="A24" s="35" t="s">
        <v>48</v>
      </c>
      <c r="B24" s="153">
        <v>508000</v>
      </c>
      <c r="C24" s="127">
        <v>65000</v>
      </c>
      <c r="D24" s="127">
        <v>66000</v>
      </c>
      <c r="E24" s="297">
        <v>89483</v>
      </c>
      <c r="F24" s="127">
        <v>66000</v>
      </c>
      <c r="G24" s="297">
        <v>64640</v>
      </c>
      <c r="H24" s="127">
        <v>50000</v>
      </c>
      <c r="I24" s="127">
        <v>51159</v>
      </c>
      <c r="J24" s="127">
        <v>59000</v>
      </c>
      <c r="K24" s="127">
        <v>62000</v>
      </c>
      <c r="L24" s="127">
        <v>65000</v>
      </c>
      <c r="M24" s="127">
        <v>65672</v>
      </c>
      <c r="N24" s="129">
        <f t="shared" si="2"/>
        <v>1211954</v>
      </c>
    </row>
    <row r="25" spans="1:14" ht="12.75">
      <c r="A25" s="35" t="s">
        <v>49</v>
      </c>
      <c r="B25" s="153">
        <v>32000</v>
      </c>
      <c r="C25" s="127">
        <v>32000</v>
      </c>
      <c r="D25" s="297">
        <v>36655</v>
      </c>
      <c r="E25" s="297">
        <v>32914</v>
      </c>
      <c r="F25" s="127">
        <v>32000</v>
      </c>
      <c r="G25" s="127">
        <v>32000</v>
      </c>
      <c r="H25" s="127">
        <v>31000</v>
      </c>
      <c r="I25" s="127">
        <v>33200</v>
      </c>
      <c r="J25" s="127">
        <v>32000</v>
      </c>
      <c r="K25" s="127">
        <v>32000</v>
      </c>
      <c r="L25" s="127">
        <v>32100</v>
      </c>
      <c r="M25" s="127">
        <v>32000</v>
      </c>
      <c r="N25" s="129">
        <f t="shared" si="2"/>
        <v>389869</v>
      </c>
    </row>
    <row r="26" spans="1:14" ht="12.75">
      <c r="A26" s="35" t="s">
        <v>55</v>
      </c>
      <c r="B26" s="153"/>
      <c r="C26" s="127"/>
      <c r="D26" s="297">
        <v>5465</v>
      </c>
      <c r="E26" s="297"/>
      <c r="F26" s="127"/>
      <c r="G26" s="127"/>
      <c r="H26" s="297">
        <v>2860</v>
      </c>
      <c r="I26" s="127"/>
      <c r="J26" s="127">
        <v>4521</v>
      </c>
      <c r="K26" s="127"/>
      <c r="L26" s="127">
        <v>3000</v>
      </c>
      <c r="M26" s="127"/>
      <c r="N26" s="314">
        <f t="shared" si="2"/>
        <v>15846</v>
      </c>
    </row>
    <row r="27" spans="1:14" ht="12.75">
      <c r="A27" s="35" t="s">
        <v>65</v>
      </c>
      <c r="B27" s="153">
        <v>25000</v>
      </c>
      <c r="C27" s="127"/>
      <c r="D27" s="127">
        <v>2000</v>
      </c>
      <c r="E27" s="297">
        <v>6008</v>
      </c>
      <c r="F27" s="127">
        <v>4000</v>
      </c>
      <c r="G27" s="127">
        <v>4000</v>
      </c>
      <c r="H27" s="127">
        <v>4000</v>
      </c>
      <c r="I27" s="127">
        <v>33000</v>
      </c>
      <c r="J27" s="127">
        <v>3000</v>
      </c>
      <c r="K27" s="127">
        <v>3439</v>
      </c>
      <c r="L27" s="127">
        <v>63835</v>
      </c>
      <c r="M27" s="127">
        <v>6000</v>
      </c>
      <c r="N27" s="129">
        <f t="shared" si="2"/>
        <v>154282</v>
      </c>
    </row>
    <row r="28" spans="1:14" ht="12.75">
      <c r="A28" s="35" t="s">
        <v>67</v>
      </c>
      <c r="B28" s="153"/>
      <c r="C28" s="127"/>
      <c r="D28" s="127"/>
      <c r="E28" s="297"/>
      <c r="F28" s="127"/>
      <c r="G28" s="127"/>
      <c r="H28" s="127"/>
      <c r="I28" s="127"/>
      <c r="J28" s="127"/>
      <c r="K28" s="127"/>
      <c r="L28" s="127"/>
      <c r="M28" s="127"/>
      <c r="N28" s="129">
        <f t="shared" si="2"/>
        <v>0</v>
      </c>
    </row>
    <row r="29" spans="1:14" ht="12.75">
      <c r="A29" s="35" t="s">
        <v>68</v>
      </c>
      <c r="B29" s="153">
        <v>1036</v>
      </c>
      <c r="C29" s="127">
        <v>1040</v>
      </c>
      <c r="D29" s="127">
        <v>1040</v>
      </c>
      <c r="E29" s="127">
        <v>1035</v>
      </c>
      <c r="F29" s="127">
        <v>1040</v>
      </c>
      <c r="G29" s="127">
        <v>1040</v>
      </c>
      <c r="H29" s="127">
        <v>1036</v>
      </c>
      <c r="I29" s="127">
        <v>1036</v>
      </c>
      <c r="J29" s="127">
        <v>1040</v>
      </c>
      <c r="K29" s="127">
        <v>1040</v>
      </c>
      <c r="L29" s="127">
        <v>1036</v>
      </c>
      <c r="M29" s="127">
        <v>1020</v>
      </c>
      <c r="N29" s="129">
        <f t="shared" si="2"/>
        <v>12439</v>
      </c>
    </row>
    <row r="30" spans="1:14" ht="12.75">
      <c r="A30" s="35" t="s">
        <v>70</v>
      </c>
      <c r="B30" s="153"/>
      <c r="C30" s="127"/>
      <c r="D30" s="127">
        <v>11020</v>
      </c>
      <c r="E30" s="127"/>
      <c r="F30" s="127"/>
      <c r="G30" s="127">
        <v>6300</v>
      </c>
      <c r="H30" s="127"/>
      <c r="I30" s="127"/>
      <c r="J30" s="127">
        <v>6300</v>
      </c>
      <c r="K30" s="127"/>
      <c r="L30" s="127"/>
      <c r="M30" s="127">
        <v>224375</v>
      </c>
      <c r="N30" s="129">
        <f t="shared" si="2"/>
        <v>247995</v>
      </c>
    </row>
    <row r="31" spans="1:14" ht="12.75">
      <c r="A31" s="35" t="s">
        <v>71</v>
      </c>
      <c r="B31" s="153"/>
      <c r="C31" s="127"/>
      <c r="D31" s="127">
        <v>4700</v>
      </c>
      <c r="E31" s="127"/>
      <c r="F31" s="127"/>
      <c r="G31" s="127">
        <v>4650</v>
      </c>
      <c r="H31" s="127"/>
      <c r="I31" s="127"/>
      <c r="J31" s="127">
        <v>4670</v>
      </c>
      <c r="K31" s="127"/>
      <c r="L31" s="127"/>
      <c r="M31" s="127">
        <v>4740</v>
      </c>
      <c r="N31" s="129">
        <f t="shared" si="2"/>
        <v>18760</v>
      </c>
    </row>
    <row r="32" spans="1:14" ht="12.75">
      <c r="A32" s="35" t="s">
        <v>55</v>
      </c>
      <c r="B32" s="153"/>
      <c r="C32" s="127"/>
      <c r="D32" s="127"/>
      <c r="E32" s="127">
        <v>32322</v>
      </c>
      <c r="F32" s="127">
        <v>1500</v>
      </c>
      <c r="G32" s="127"/>
      <c r="H32" s="127"/>
      <c r="I32" s="127">
        <v>2004</v>
      </c>
      <c r="J32" s="127"/>
      <c r="K32" s="127">
        <v>2500</v>
      </c>
      <c r="L32" s="127"/>
      <c r="M32" s="304"/>
      <c r="N32" s="307">
        <f t="shared" si="2"/>
        <v>38326</v>
      </c>
    </row>
    <row r="33" spans="1:15" s="28" customFormat="1" ht="13.5" thickBot="1">
      <c r="A33" s="37" t="s">
        <v>94</v>
      </c>
      <c r="B33" s="155">
        <f aca="true" t="shared" si="3" ref="B33:N33">SUM(B22:B32)</f>
        <v>640036</v>
      </c>
      <c r="C33" s="156">
        <f t="shared" si="3"/>
        <v>172040</v>
      </c>
      <c r="D33" s="156">
        <f t="shared" si="3"/>
        <v>229880</v>
      </c>
      <c r="E33" s="156">
        <f t="shared" si="3"/>
        <v>271365</v>
      </c>
      <c r="F33" s="156">
        <f t="shared" si="3"/>
        <v>212040</v>
      </c>
      <c r="G33" s="156">
        <f t="shared" si="3"/>
        <v>220130</v>
      </c>
      <c r="H33" s="156">
        <f t="shared" si="3"/>
        <v>196396</v>
      </c>
      <c r="I33" s="156">
        <f t="shared" si="3"/>
        <v>228328</v>
      </c>
      <c r="J33" s="156">
        <f t="shared" si="3"/>
        <v>218031</v>
      </c>
      <c r="K33" s="156">
        <f t="shared" si="3"/>
        <v>208479</v>
      </c>
      <c r="L33" s="156">
        <f t="shared" si="3"/>
        <v>272051</v>
      </c>
      <c r="M33" s="156">
        <f t="shared" si="3"/>
        <v>440807</v>
      </c>
      <c r="N33" s="157">
        <f t="shared" si="3"/>
        <v>3309583</v>
      </c>
      <c r="O33" s="175"/>
    </row>
  </sheetData>
  <sheetProtection/>
  <mergeCells count="2">
    <mergeCell ref="I2:M2"/>
    <mergeCell ref="I1:M1"/>
  </mergeCells>
  <printOptions/>
  <pageMargins left="0.15748031496062992" right="0.11811023622047245" top="0.5905511811023623" bottom="0.5118110236220472" header="0" footer="0"/>
  <pageSetup fitToHeight="1" fitToWidth="1" horizontalDpi="300" verticalDpi="3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költségvetés</dc:title>
  <dc:subject/>
  <dc:creator>Erika</dc:creator>
  <cp:keywords/>
  <dc:description/>
  <cp:lastModifiedBy>user</cp:lastModifiedBy>
  <cp:lastPrinted>2011-06-08T14:33:20Z</cp:lastPrinted>
  <dcterms:created xsi:type="dcterms:W3CDTF">2003-01-09T09:58:10Z</dcterms:created>
  <dcterms:modified xsi:type="dcterms:W3CDTF">2011-06-08T14:39:34Z</dcterms:modified>
  <cp:category/>
  <cp:version/>
  <cp:contentType/>
  <cp:contentStatus/>
</cp:coreProperties>
</file>